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120" yWindow="60" windowWidth="15180" windowHeight="9348"/>
  </bookViews>
  <sheets>
    <sheet name="Acolhimento" sheetId="3" r:id="rId1"/>
    <sheet name="Retalhista" sheetId="1" r:id="rId2"/>
    <sheet name="Gráfico Retalhista" sheetId="4" r:id="rId3"/>
    <sheet name="Grossista" sheetId="2" r:id="rId4"/>
    <sheet name="Gráfico Grossista" sheetId="5" r:id="rId5"/>
  </sheets>
  <calcPr calcId="152511"/>
</workbook>
</file>

<file path=xl/calcChain.xml><?xml version="1.0" encoding="utf-8"?>
<calcChain xmlns="http://schemas.openxmlformats.org/spreadsheetml/2006/main">
  <c r="K14" i="2" l="1"/>
  <c r="K13" i="2"/>
  <c r="K12" i="2"/>
  <c r="K11" i="2"/>
  <c r="K11" i="1"/>
  <c r="K12" i="1"/>
  <c r="U10" i="2"/>
  <c r="U11" i="2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0" i="1"/>
  <c r="U11" i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10" i="1"/>
  <c r="F1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K6" i="2"/>
  <c r="K6" i="1"/>
  <c r="G10" i="2" l="1"/>
  <c r="I10" i="2" s="1"/>
  <c r="J10" i="2" s="1"/>
  <c r="F10" i="2"/>
  <c r="M10" i="2" s="1"/>
  <c r="L10" i="2" s="1"/>
  <c r="G10" i="1"/>
  <c r="L10" i="1"/>
  <c r="E210" i="1"/>
  <c r="E210" i="2"/>
  <c r="D11" i="2" l="1"/>
  <c r="F11" i="2" s="1"/>
  <c r="M11" i="2" s="1"/>
  <c r="L11" i="2" s="1"/>
  <c r="K15" i="2"/>
  <c r="H11" i="2"/>
  <c r="I10" i="1"/>
  <c r="J10" i="1" s="1"/>
  <c r="G11" i="2" l="1"/>
  <c r="D12" i="2" s="1"/>
  <c r="F12" i="2" s="1"/>
  <c r="M12" i="2" s="1"/>
  <c r="L12" i="2" s="1"/>
  <c r="K13" i="1"/>
  <c r="I11" i="2" l="1"/>
  <c r="J11" i="2" s="1"/>
  <c r="G12" i="2"/>
  <c r="D13" i="2" s="1"/>
  <c r="K16" i="2"/>
  <c r="H12" i="2"/>
  <c r="G13" i="2" l="1"/>
  <c r="D14" i="2" s="1"/>
  <c r="G14" i="2" s="1"/>
  <c r="F13" i="2"/>
  <c r="M13" i="2" s="1"/>
  <c r="L13" i="2" s="1"/>
  <c r="I12" i="2"/>
  <c r="J12" i="2" s="1"/>
  <c r="K17" i="2"/>
  <c r="H13" i="2"/>
  <c r="I13" i="2" s="1"/>
  <c r="J13" i="2" s="1"/>
  <c r="F14" i="2" l="1"/>
  <c r="M14" i="2" s="1"/>
  <c r="L14" i="2" s="1"/>
  <c r="K18" i="2"/>
  <c r="H14" i="2"/>
  <c r="I14" i="2" s="1"/>
  <c r="J14" i="2" s="1"/>
  <c r="K19" i="2" s="1"/>
  <c r="D15" i="2"/>
  <c r="H15" i="2" l="1"/>
  <c r="F15" i="2"/>
  <c r="G15" i="2"/>
  <c r="I15" i="2" l="1"/>
  <c r="J15" i="2" s="1"/>
  <c r="K20" i="2" s="1"/>
  <c r="D16" i="2"/>
  <c r="M15" i="2"/>
  <c r="L15" i="2" s="1"/>
  <c r="F16" i="2" l="1"/>
  <c r="G16" i="2"/>
  <c r="H16" i="2"/>
  <c r="I16" i="2" l="1"/>
  <c r="J16" i="2" s="1"/>
  <c r="K21" i="2" s="1"/>
  <c r="D17" i="2"/>
  <c r="M16" i="2"/>
  <c r="L16" i="2" s="1"/>
  <c r="G17" i="2" l="1"/>
  <c r="F17" i="2"/>
  <c r="M17" i="2" s="1"/>
  <c r="L17" i="2" s="1"/>
  <c r="H17" i="2"/>
  <c r="I17" i="2" l="1"/>
  <c r="J17" i="2" s="1"/>
  <c r="K22" i="2" s="1"/>
  <c r="D18" i="2"/>
  <c r="H18" i="2" l="1"/>
  <c r="F18" i="2"/>
  <c r="M18" i="2" s="1"/>
  <c r="L18" i="2" s="1"/>
  <c r="G18" i="2"/>
  <c r="I18" i="2" l="1"/>
  <c r="J18" i="2" s="1"/>
  <c r="K23" i="2" s="1"/>
  <c r="D19" i="2"/>
  <c r="G19" i="2" l="1"/>
  <c r="F19" i="2"/>
  <c r="M19" i="2" s="1"/>
  <c r="L19" i="2" s="1"/>
  <c r="H19" i="2"/>
  <c r="I19" i="2" l="1"/>
  <c r="J19" i="2" s="1"/>
  <c r="K24" i="2" s="1"/>
  <c r="D20" i="2"/>
  <c r="H20" i="2" l="1"/>
  <c r="F20" i="2"/>
  <c r="M20" i="2" s="1"/>
  <c r="L20" i="2" s="1"/>
  <c r="G20" i="2"/>
  <c r="I20" i="2" l="1"/>
  <c r="J20" i="2" s="1"/>
  <c r="K25" i="2" s="1"/>
  <c r="D21" i="2"/>
  <c r="G21" i="2" l="1"/>
  <c r="F21" i="2"/>
  <c r="M21" i="2" s="1"/>
  <c r="L21" i="2" s="1"/>
  <c r="H21" i="2"/>
  <c r="I21" i="2" l="1"/>
  <c r="J21" i="2" s="1"/>
  <c r="K26" i="2" s="1"/>
  <c r="D22" i="2"/>
  <c r="F22" i="2" l="1"/>
  <c r="M22" i="2" s="1"/>
  <c r="L22" i="2" s="1"/>
  <c r="G22" i="2"/>
  <c r="H22" i="2"/>
  <c r="I22" i="2" l="1"/>
  <c r="J22" i="2" s="1"/>
  <c r="K27" i="2" s="1"/>
  <c r="D23" i="2"/>
  <c r="G23" i="2" l="1"/>
  <c r="F23" i="2"/>
  <c r="M23" i="2" s="1"/>
  <c r="L23" i="2" s="1"/>
  <c r="H23" i="2"/>
  <c r="D24" i="2" l="1"/>
  <c r="I23" i="2"/>
  <c r="J23" i="2" s="1"/>
  <c r="K28" i="2" s="1"/>
  <c r="H24" i="2" l="1"/>
  <c r="F24" i="2"/>
  <c r="M24" i="2" s="1"/>
  <c r="L24" i="2" s="1"/>
  <c r="G24" i="2"/>
  <c r="I24" i="2" l="1"/>
  <c r="J24" i="2" s="1"/>
  <c r="K29" i="2" s="1"/>
  <c r="D25" i="2"/>
  <c r="G25" i="2" l="1"/>
  <c r="F25" i="2"/>
  <c r="M25" i="2" s="1"/>
  <c r="L25" i="2" s="1"/>
  <c r="H25" i="2"/>
  <c r="I25" i="2" l="1"/>
  <c r="J25" i="2" s="1"/>
  <c r="K30" i="2" s="1"/>
  <c r="D26" i="2"/>
  <c r="F26" i="2" l="1"/>
  <c r="M26" i="2" s="1"/>
  <c r="L26" i="2" s="1"/>
  <c r="G26" i="2"/>
  <c r="H26" i="2"/>
  <c r="I26" i="2" l="1"/>
  <c r="J26" i="2" s="1"/>
  <c r="K31" i="2" s="1"/>
  <c r="D27" i="2"/>
  <c r="G27" i="2" l="1"/>
  <c r="F27" i="2"/>
  <c r="M27" i="2" s="1"/>
  <c r="L27" i="2" s="1"/>
  <c r="H27" i="2"/>
  <c r="I27" i="2" l="1"/>
  <c r="J27" i="2" s="1"/>
  <c r="K32" i="2" s="1"/>
  <c r="D28" i="2"/>
  <c r="G28" i="2" l="1"/>
  <c r="F28" i="2"/>
  <c r="M28" i="2" s="1"/>
  <c r="L28" i="2" s="1"/>
  <c r="H28" i="2"/>
  <c r="I28" i="2" l="1"/>
  <c r="J28" i="2" s="1"/>
  <c r="K33" i="2" s="1"/>
  <c r="D29" i="2"/>
  <c r="F29" i="2" l="1"/>
  <c r="M29" i="2" s="1"/>
  <c r="L29" i="2" s="1"/>
  <c r="G29" i="2"/>
  <c r="H29" i="2"/>
  <c r="I29" i="2" l="1"/>
  <c r="J29" i="2" s="1"/>
  <c r="K34" i="2" s="1"/>
  <c r="D30" i="2"/>
  <c r="F30" i="2" l="1"/>
  <c r="M30" i="2" s="1"/>
  <c r="L30" i="2" s="1"/>
  <c r="G30" i="2"/>
  <c r="H30" i="2"/>
  <c r="I30" i="2" l="1"/>
  <c r="J30" i="2" s="1"/>
  <c r="K35" i="2" s="1"/>
  <c r="D31" i="2"/>
  <c r="G31" i="2" l="1"/>
  <c r="F31" i="2"/>
  <c r="M31" i="2" s="1"/>
  <c r="L31" i="2" s="1"/>
  <c r="H31" i="2"/>
  <c r="D32" i="2" l="1"/>
  <c r="I31" i="2"/>
  <c r="J31" i="2" s="1"/>
  <c r="K36" i="2" s="1"/>
  <c r="H32" i="2" l="1"/>
  <c r="F32" i="2"/>
  <c r="M32" i="2" s="1"/>
  <c r="L32" i="2" s="1"/>
  <c r="G32" i="2"/>
  <c r="I32" i="2" l="1"/>
  <c r="J32" i="2" s="1"/>
  <c r="K37" i="2" s="1"/>
  <c r="D33" i="2"/>
  <c r="H33" i="2" l="1"/>
  <c r="G33" i="2"/>
  <c r="F33" i="2"/>
  <c r="M33" i="2" s="1"/>
  <c r="L33" i="2" s="1"/>
  <c r="D34" i="2" l="1"/>
  <c r="I33" i="2"/>
  <c r="J33" i="2" s="1"/>
  <c r="K38" i="2" s="1"/>
  <c r="H34" i="2" l="1"/>
  <c r="G34" i="2"/>
  <c r="F34" i="2"/>
  <c r="M34" i="2" s="1"/>
  <c r="L34" i="2" s="1"/>
  <c r="I34" i="2" l="1"/>
  <c r="J34" i="2" s="1"/>
  <c r="K39" i="2" s="1"/>
  <c r="D35" i="2"/>
  <c r="H35" i="2" l="1"/>
  <c r="G35" i="2"/>
  <c r="F35" i="2"/>
  <c r="M35" i="2" s="1"/>
  <c r="L35" i="2" s="1"/>
  <c r="D36" i="2" l="1"/>
  <c r="I35" i="2"/>
  <c r="J35" i="2" s="1"/>
  <c r="K40" i="2" s="1"/>
  <c r="H36" i="2" l="1"/>
  <c r="G36" i="2"/>
  <c r="F36" i="2"/>
  <c r="M36" i="2" s="1"/>
  <c r="L36" i="2" s="1"/>
  <c r="D37" i="2" l="1"/>
  <c r="I36" i="2"/>
  <c r="J36" i="2" s="1"/>
  <c r="K41" i="2" s="1"/>
  <c r="H37" i="2" l="1"/>
  <c r="G37" i="2"/>
  <c r="F37" i="2"/>
  <c r="M37" i="2" s="1"/>
  <c r="L37" i="2" s="1"/>
  <c r="I37" i="2" l="1"/>
  <c r="J37" i="2" s="1"/>
  <c r="K42" i="2" s="1"/>
  <c r="D38" i="2"/>
  <c r="G38" i="2" l="1"/>
  <c r="F38" i="2"/>
  <c r="M38" i="2" s="1"/>
  <c r="L38" i="2" s="1"/>
  <c r="H38" i="2"/>
  <c r="D39" i="2" l="1"/>
  <c r="I38" i="2"/>
  <c r="J38" i="2" s="1"/>
  <c r="K43" i="2" s="1"/>
  <c r="H39" i="2" l="1"/>
  <c r="F39" i="2"/>
  <c r="M39" i="2" s="1"/>
  <c r="L39" i="2" s="1"/>
  <c r="G39" i="2"/>
  <c r="I39" i="2" l="1"/>
  <c r="J39" i="2" s="1"/>
  <c r="K44" i="2" s="1"/>
  <c r="D40" i="2"/>
  <c r="G40" i="2" l="1"/>
  <c r="F40" i="2"/>
  <c r="M40" i="2" s="1"/>
  <c r="L40" i="2" s="1"/>
  <c r="H40" i="2"/>
  <c r="I40" i="2" l="1"/>
  <c r="J40" i="2" s="1"/>
  <c r="K45" i="2" s="1"/>
  <c r="D41" i="2"/>
  <c r="F41" i="2" l="1"/>
  <c r="M41" i="2" s="1"/>
  <c r="L41" i="2" s="1"/>
  <c r="G41" i="2"/>
  <c r="H41" i="2"/>
  <c r="D42" i="2" l="1"/>
  <c r="I41" i="2"/>
  <c r="J41" i="2" s="1"/>
  <c r="K46" i="2" s="1"/>
  <c r="H42" i="2" l="1"/>
  <c r="G42" i="2"/>
  <c r="F42" i="2"/>
  <c r="M42" i="2" s="1"/>
  <c r="L42" i="2" s="1"/>
  <c r="D43" i="2" l="1"/>
  <c r="I42" i="2"/>
  <c r="J42" i="2" s="1"/>
  <c r="K47" i="2" s="1"/>
  <c r="H43" i="2" l="1"/>
  <c r="G43" i="2"/>
  <c r="F43" i="2"/>
  <c r="M43" i="2" s="1"/>
  <c r="L43" i="2" s="1"/>
  <c r="D44" i="2" l="1"/>
  <c r="I43" i="2"/>
  <c r="J43" i="2" s="1"/>
  <c r="K48" i="2" s="1"/>
  <c r="H44" i="2" l="1"/>
  <c r="G44" i="2"/>
  <c r="F44" i="2"/>
  <c r="M44" i="2" s="1"/>
  <c r="L44" i="2" s="1"/>
  <c r="I44" i="2" l="1"/>
  <c r="J44" i="2" s="1"/>
  <c r="K49" i="2" s="1"/>
  <c r="D45" i="2"/>
  <c r="G45" i="2" l="1"/>
  <c r="F45" i="2"/>
  <c r="M45" i="2" s="1"/>
  <c r="L45" i="2" s="1"/>
  <c r="H45" i="2"/>
  <c r="I45" i="2" l="1"/>
  <c r="J45" i="2" s="1"/>
  <c r="K50" i="2" s="1"/>
  <c r="D46" i="2"/>
  <c r="G46" i="2" l="1"/>
  <c r="F46" i="2"/>
  <c r="M46" i="2" s="1"/>
  <c r="L46" i="2" s="1"/>
  <c r="H46" i="2"/>
  <c r="D47" i="2" l="1"/>
  <c r="I46" i="2"/>
  <c r="J46" i="2" s="1"/>
  <c r="K51" i="2" s="1"/>
  <c r="H47" i="2" l="1"/>
  <c r="F47" i="2"/>
  <c r="M47" i="2" s="1"/>
  <c r="L47" i="2" s="1"/>
  <c r="G47" i="2"/>
  <c r="I47" i="2" l="1"/>
  <c r="J47" i="2" s="1"/>
  <c r="K52" i="2" s="1"/>
  <c r="D48" i="2"/>
  <c r="H48" i="2" l="1"/>
  <c r="G48" i="2"/>
  <c r="F48" i="2"/>
  <c r="M48" i="2" s="1"/>
  <c r="L48" i="2" s="1"/>
  <c r="I48" i="2" l="1"/>
  <c r="J48" i="2" s="1"/>
  <c r="K53" i="2" s="1"/>
  <c r="D49" i="2"/>
  <c r="F49" i="2" l="1"/>
  <c r="M49" i="2" s="1"/>
  <c r="L49" i="2" s="1"/>
  <c r="G49" i="2"/>
  <c r="H49" i="2"/>
  <c r="I49" i="2" l="1"/>
  <c r="J49" i="2" s="1"/>
  <c r="K54" i="2" s="1"/>
  <c r="D50" i="2"/>
  <c r="H50" i="2" l="1"/>
  <c r="G50" i="2"/>
  <c r="F50" i="2"/>
  <c r="M50" i="2" s="1"/>
  <c r="L50" i="2" s="1"/>
  <c r="D51" i="2" l="1"/>
  <c r="I50" i="2"/>
  <c r="J50" i="2" s="1"/>
  <c r="K55" i="2" s="1"/>
  <c r="H51" i="2" l="1"/>
  <c r="F51" i="2"/>
  <c r="M51" i="2" s="1"/>
  <c r="L51" i="2" s="1"/>
  <c r="G51" i="2"/>
  <c r="I51" i="2" l="1"/>
  <c r="J51" i="2" s="1"/>
  <c r="K56" i="2" s="1"/>
  <c r="D52" i="2"/>
  <c r="G52" i="2" l="1"/>
  <c r="F52" i="2"/>
  <c r="M52" i="2" s="1"/>
  <c r="L52" i="2" s="1"/>
  <c r="H52" i="2"/>
  <c r="D53" i="2" l="1"/>
  <c r="I52" i="2"/>
  <c r="J52" i="2" s="1"/>
  <c r="K57" i="2" s="1"/>
  <c r="H53" i="2" l="1"/>
  <c r="F53" i="2"/>
  <c r="M53" i="2" s="1"/>
  <c r="L53" i="2" s="1"/>
  <c r="G53" i="2"/>
  <c r="I53" i="2" l="1"/>
  <c r="J53" i="2" s="1"/>
  <c r="K58" i="2" s="1"/>
  <c r="D54" i="2"/>
  <c r="H54" i="2" l="1"/>
  <c r="G54" i="2"/>
  <c r="F54" i="2"/>
  <c r="M54" i="2" s="1"/>
  <c r="L54" i="2" s="1"/>
  <c r="I54" i="2" l="1"/>
  <c r="J54" i="2" s="1"/>
  <c r="K59" i="2" s="1"/>
  <c r="D55" i="2"/>
  <c r="G55" i="2" l="1"/>
  <c r="F55" i="2"/>
  <c r="M55" i="2" s="1"/>
  <c r="L55" i="2" s="1"/>
  <c r="H55" i="2"/>
  <c r="I55" i="2" l="1"/>
  <c r="J55" i="2" s="1"/>
  <c r="K60" i="2" s="1"/>
  <c r="D56" i="2"/>
  <c r="G56" i="2" l="1"/>
  <c r="F56" i="2"/>
  <c r="M56" i="2" s="1"/>
  <c r="L56" i="2" s="1"/>
  <c r="H56" i="2"/>
  <c r="D57" i="2" l="1"/>
  <c r="I56" i="2"/>
  <c r="J56" i="2" s="1"/>
  <c r="K61" i="2" s="1"/>
  <c r="H57" i="2" l="1"/>
  <c r="F57" i="2"/>
  <c r="M57" i="2" s="1"/>
  <c r="L57" i="2" s="1"/>
  <c r="G57" i="2"/>
  <c r="D58" i="2" l="1"/>
  <c r="I57" i="2"/>
  <c r="J57" i="2" s="1"/>
  <c r="K62" i="2" s="1"/>
  <c r="H58" i="2" l="1"/>
  <c r="G58" i="2"/>
  <c r="F58" i="2"/>
  <c r="M58" i="2" s="1"/>
  <c r="L58" i="2" s="1"/>
  <c r="D59" i="2" l="1"/>
  <c r="I58" i="2"/>
  <c r="J58" i="2" s="1"/>
  <c r="K63" i="2" s="1"/>
  <c r="H59" i="2" l="1"/>
  <c r="G59" i="2"/>
  <c r="F59" i="2"/>
  <c r="M59" i="2" s="1"/>
  <c r="L59" i="2" s="1"/>
  <c r="I59" i="2" l="1"/>
  <c r="J59" i="2" s="1"/>
  <c r="K64" i="2" s="1"/>
  <c r="D60" i="2"/>
  <c r="F60" i="2" l="1"/>
  <c r="M60" i="2" s="1"/>
  <c r="L60" i="2" s="1"/>
  <c r="G60" i="2"/>
  <c r="H60" i="2"/>
  <c r="D61" i="2" l="1"/>
  <c r="I60" i="2"/>
  <c r="J60" i="2" s="1"/>
  <c r="K65" i="2" s="1"/>
  <c r="H61" i="2" l="1"/>
  <c r="F61" i="2"/>
  <c r="M61" i="2" s="1"/>
  <c r="L61" i="2" s="1"/>
  <c r="G61" i="2"/>
  <c r="I61" i="2" l="1"/>
  <c r="J61" i="2" s="1"/>
  <c r="K66" i="2" s="1"/>
  <c r="D62" i="2"/>
  <c r="G62" i="2" l="1"/>
  <c r="F62" i="2"/>
  <c r="M62" i="2" s="1"/>
  <c r="L62" i="2" s="1"/>
  <c r="H62" i="2"/>
  <c r="I62" i="2" l="1"/>
  <c r="J62" i="2" s="1"/>
  <c r="K67" i="2" s="1"/>
  <c r="D63" i="2"/>
  <c r="F63" i="2" l="1"/>
  <c r="M63" i="2" s="1"/>
  <c r="L63" i="2" s="1"/>
  <c r="G63" i="2"/>
  <c r="H63" i="2"/>
  <c r="D64" i="2" l="1"/>
  <c r="I63" i="2"/>
  <c r="J63" i="2" s="1"/>
  <c r="K68" i="2" s="1"/>
  <c r="H64" i="2" l="1"/>
  <c r="F64" i="2"/>
  <c r="M64" i="2" s="1"/>
  <c r="L64" i="2" s="1"/>
  <c r="G64" i="2"/>
  <c r="I64" i="2" l="1"/>
  <c r="J64" i="2" s="1"/>
  <c r="K69" i="2" s="1"/>
  <c r="D65" i="2"/>
  <c r="H65" i="2" l="1"/>
  <c r="F65" i="2"/>
  <c r="M65" i="2" s="1"/>
  <c r="L65" i="2" s="1"/>
  <c r="G65" i="2"/>
  <c r="I65" i="2" l="1"/>
  <c r="J65" i="2" s="1"/>
  <c r="K70" i="2" s="1"/>
  <c r="D66" i="2"/>
  <c r="F66" i="2" l="1"/>
  <c r="M66" i="2" s="1"/>
  <c r="L66" i="2" s="1"/>
  <c r="G66" i="2"/>
  <c r="H66" i="2"/>
  <c r="I66" i="2" l="1"/>
  <c r="J66" i="2" s="1"/>
  <c r="K71" i="2" s="1"/>
  <c r="D67" i="2"/>
  <c r="H67" i="2" l="1"/>
  <c r="F67" i="2"/>
  <c r="M67" i="2" s="1"/>
  <c r="L67" i="2" s="1"/>
  <c r="G67" i="2"/>
  <c r="I67" i="2" l="1"/>
  <c r="J67" i="2" s="1"/>
  <c r="K72" i="2" s="1"/>
  <c r="D68" i="2"/>
  <c r="F68" i="2" l="1"/>
  <c r="M68" i="2" s="1"/>
  <c r="L68" i="2" s="1"/>
  <c r="G68" i="2"/>
  <c r="H68" i="2"/>
  <c r="D69" i="2" l="1"/>
  <c r="I68" i="2"/>
  <c r="J68" i="2" s="1"/>
  <c r="K73" i="2" s="1"/>
  <c r="H69" i="2" l="1"/>
  <c r="F69" i="2"/>
  <c r="M69" i="2" s="1"/>
  <c r="L69" i="2" s="1"/>
  <c r="G69" i="2"/>
  <c r="I69" i="2" l="1"/>
  <c r="J69" i="2" s="1"/>
  <c r="K74" i="2" s="1"/>
  <c r="D70" i="2"/>
  <c r="G70" i="2" l="1"/>
  <c r="F70" i="2"/>
  <c r="M70" i="2" s="1"/>
  <c r="L70" i="2" s="1"/>
  <c r="H70" i="2"/>
  <c r="I70" i="2" l="1"/>
  <c r="J70" i="2" s="1"/>
  <c r="K75" i="2" s="1"/>
  <c r="D71" i="2"/>
  <c r="F71" i="2" l="1"/>
  <c r="M71" i="2" s="1"/>
  <c r="L71" i="2" s="1"/>
  <c r="G71" i="2"/>
  <c r="H71" i="2"/>
  <c r="D72" i="2" l="1"/>
  <c r="I71" i="2"/>
  <c r="J71" i="2" s="1"/>
  <c r="K76" i="2" s="1"/>
  <c r="H72" i="2" l="1"/>
  <c r="F72" i="2"/>
  <c r="M72" i="2" s="1"/>
  <c r="L72" i="2" s="1"/>
  <c r="G72" i="2"/>
  <c r="I72" i="2" l="1"/>
  <c r="J72" i="2" s="1"/>
  <c r="K77" i="2" s="1"/>
  <c r="D73" i="2"/>
  <c r="F73" i="2" l="1"/>
  <c r="M73" i="2" s="1"/>
  <c r="L73" i="2" s="1"/>
  <c r="G73" i="2"/>
  <c r="H73" i="2"/>
  <c r="I73" i="2" l="1"/>
  <c r="J73" i="2" s="1"/>
  <c r="K78" i="2" s="1"/>
  <c r="D74" i="2"/>
  <c r="H74" i="2" l="1"/>
  <c r="F74" i="2"/>
  <c r="M74" i="2" s="1"/>
  <c r="L74" i="2" s="1"/>
  <c r="G74" i="2"/>
  <c r="I74" i="2" l="1"/>
  <c r="J74" i="2" s="1"/>
  <c r="K79" i="2" s="1"/>
  <c r="D75" i="2"/>
  <c r="G75" i="2" l="1"/>
  <c r="F75" i="2"/>
  <c r="M75" i="2" s="1"/>
  <c r="L75" i="2" s="1"/>
  <c r="H75" i="2"/>
  <c r="D76" i="2" l="1"/>
  <c r="I75" i="2"/>
  <c r="J75" i="2" s="1"/>
  <c r="K80" i="2" s="1"/>
  <c r="F76" i="2" l="1"/>
  <c r="M76" i="2" s="1"/>
  <c r="L76" i="2" s="1"/>
  <c r="G76" i="2"/>
  <c r="H76" i="2"/>
  <c r="I76" i="2" l="1"/>
  <c r="J76" i="2" s="1"/>
  <c r="K81" i="2" s="1"/>
  <c r="D77" i="2"/>
  <c r="G77" i="2" l="1"/>
  <c r="F77" i="2"/>
  <c r="M77" i="2" s="1"/>
  <c r="L77" i="2" s="1"/>
  <c r="H77" i="2"/>
  <c r="I77" i="2" l="1"/>
  <c r="J77" i="2" s="1"/>
  <c r="K82" i="2" s="1"/>
  <c r="D78" i="2"/>
  <c r="H78" i="2" l="1"/>
  <c r="F78" i="2"/>
  <c r="M78" i="2" s="1"/>
  <c r="L78" i="2" s="1"/>
  <c r="G78" i="2"/>
  <c r="I78" i="2" l="1"/>
  <c r="J78" i="2" s="1"/>
  <c r="K83" i="2" s="1"/>
  <c r="D79" i="2"/>
  <c r="G79" i="2" l="1"/>
  <c r="F79" i="2"/>
  <c r="M79" i="2" s="1"/>
  <c r="L79" i="2" s="1"/>
  <c r="H79" i="2"/>
  <c r="I79" i="2" l="1"/>
  <c r="J79" i="2" s="1"/>
  <c r="K84" i="2" s="1"/>
  <c r="D80" i="2"/>
  <c r="F80" i="2" l="1"/>
  <c r="M80" i="2" s="1"/>
  <c r="L80" i="2" s="1"/>
  <c r="G80" i="2"/>
  <c r="H80" i="2"/>
  <c r="D81" i="2" l="1"/>
  <c r="I80" i="2"/>
  <c r="J80" i="2" s="1"/>
  <c r="K85" i="2" s="1"/>
  <c r="F81" i="2" l="1"/>
  <c r="M81" i="2" s="1"/>
  <c r="L81" i="2" s="1"/>
  <c r="G81" i="2"/>
  <c r="H81" i="2"/>
  <c r="I81" i="2" l="1"/>
  <c r="J81" i="2" s="1"/>
  <c r="K86" i="2" s="1"/>
  <c r="D82" i="2"/>
  <c r="H82" i="2" l="1"/>
  <c r="G82" i="2"/>
  <c r="F82" i="2"/>
  <c r="M82" i="2" s="1"/>
  <c r="L82" i="2" s="1"/>
  <c r="I82" i="2" l="1"/>
  <c r="J82" i="2" s="1"/>
  <c r="K87" i="2" s="1"/>
  <c r="D83" i="2"/>
  <c r="F83" i="2" l="1"/>
  <c r="M83" i="2" s="1"/>
  <c r="L83" i="2" s="1"/>
  <c r="G83" i="2"/>
  <c r="H83" i="2"/>
  <c r="I83" i="2" l="1"/>
  <c r="J83" i="2" s="1"/>
  <c r="K88" i="2" s="1"/>
  <c r="D84" i="2"/>
  <c r="G84" i="2" l="1"/>
  <c r="F84" i="2"/>
  <c r="M84" i="2" s="1"/>
  <c r="L84" i="2" s="1"/>
  <c r="H84" i="2"/>
  <c r="D85" i="2" l="1"/>
  <c r="I84" i="2"/>
  <c r="J84" i="2" s="1"/>
  <c r="K89" i="2" s="1"/>
  <c r="H85" i="2" l="1"/>
  <c r="F85" i="2"/>
  <c r="M85" i="2" s="1"/>
  <c r="L85" i="2" s="1"/>
  <c r="G85" i="2"/>
  <c r="D86" i="2" l="1"/>
  <c r="I85" i="2"/>
  <c r="J85" i="2" s="1"/>
  <c r="K90" i="2" s="1"/>
  <c r="H86" i="2" l="1"/>
  <c r="F86" i="2"/>
  <c r="M86" i="2" s="1"/>
  <c r="L86" i="2" s="1"/>
  <c r="G86" i="2"/>
  <c r="D87" i="2" l="1"/>
  <c r="I86" i="2"/>
  <c r="J86" i="2" s="1"/>
  <c r="K91" i="2" s="1"/>
  <c r="F87" i="2" l="1"/>
  <c r="M87" i="2" s="1"/>
  <c r="L87" i="2" s="1"/>
  <c r="G87" i="2"/>
  <c r="H87" i="2"/>
  <c r="D88" i="2" l="1"/>
  <c r="I87" i="2"/>
  <c r="J87" i="2" s="1"/>
  <c r="K92" i="2" s="1"/>
  <c r="H88" i="2" l="1"/>
  <c r="F88" i="2"/>
  <c r="M88" i="2" s="1"/>
  <c r="L88" i="2" s="1"/>
  <c r="G88" i="2"/>
  <c r="I88" i="2" l="1"/>
  <c r="J88" i="2" s="1"/>
  <c r="K93" i="2" s="1"/>
  <c r="D89" i="2"/>
  <c r="H89" i="2" l="1"/>
  <c r="G89" i="2"/>
  <c r="F89" i="2"/>
  <c r="M89" i="2" s="1"/>
  <c r="L89" i="2" s="1"/>
  <c r="I89" i="2" l="1"/>
  <c r="J89" i="2" s="1"/>
  <c r="K94" i="2" s="1"/>
  <c r="D90" i="2"/>
  <c r="H90" i="2" l="1"/>
  <c r="F90" i="2"/>
  <c r="M90" i="2" s="1"/>
  <c r="L90" i="2" s="1"/>
  <c r="G90" i="2"/>
  <c r="D91" i="2" l="1"/>
  <c r="I90" i="2"/>
  <c r="J90" i="2" s="1"/>
  <c r="K95" i="2" s="1"/>
  <c r="H91" i="2" l="1"/>
  <c r="F91" i="2"/>
  <c r="M91" i="2" s="1"/>
  <c r="L91" i="2" s="1"/>
  <c r="G91" i="2"/>
  <c r="I91" i="2" l="1"/>
  <c r="J91" i="2" s="1"/>
  <c r="K96" i="2" s="1"/>
  <c r="D92" i="2"/>
  <c r="F92" i="2" l="1"/>
  <c r="M92" i="2" s="1"/>
  <c r="L92" i="2" s="1"/>
  <c r="G92" i="2"/>
  <c r="H92" i="2"/>
  <c r="D93" i="2" l="1"/>
  <c r="I92" i="2"/>
  <c r="J92" i="2" s="1"/>
  <c r="K97" i="2" s="1"/>
  <c r="H93" i="2" l="1"/>
  <c r="F93" i="2"/>
  <c r="M93" i="2" s="1"/>
  <c r="L93" i="2" s="1"/>
  <c r="G93" i="2"/>
  <c r="D94" i="2" l="1"/>
  <c r="I93" i="2"/>
  <c r="J93" i="2" s="1"/>
  <c r="K98" i="2" s="1"/>
  <c r="G94" i="2" l="1"/>
  <c r="F94" i="2"/>
  <c r="M94" i="2" s="1"/>
  <c r="L94" i="2" s="1"/>
  <c r="H94" i="2"/>
  <c r="D95" i="2" l="1"/>
  <c r="I94" i="2"/>
  <c r="J94" i="2" s="1"/>
  <c r="K99" i="2" s="1"/>
  <c r="H95" i="2" l="1"/>
  <c r="F95" i="2"/>
  <c r="M95" i="2" s="1"/>
  <c r="L95" i="2" s="1"/>
  <c r="G95" i="2"/>
  <c r="D96" i="2" l="1"/>
  <c r="I95" i="2"/>
  <c r="J95" i="2" s="1"/>
  <c r="K100" i="2" s="1"/>
  <c r="G96" i="2" l="1"/>
  <c r="F96" i="2"/>
  <c r="M96" i="2" s="1"/>
  <c r="L96" i="2" s="1"/>
  <c r="H96" i="2"/>
  <c r="I96" i="2" l="1"/>
  <c r="J96" i="2" s="1"/>
  <c r="K101" i="2" s="1"/>
  <c r="D97" i="2"/>
  <c r="H97" i="2" l="1"/>
  <c r="G97" i="2"/>
  <c r="F97" i="2"/>
  <c r="M97" i="2" s="1"/>
  <c r="L97" i="2" s="1"/>
  <c r="I97" i="2" l="1"/>
  <c r="J97" i="2" s="1"/>
  <c r="K102" i="2" s="1"/>
  <c r="D98" i="2"/>
  <c r="H98" i="2" l="1"/>
  <c r="F98" i="2"/>
  <c r="M98" i="2" s="1"/>
  <c r="L98" i="2" s="1"/>
  <c r="G98" i="2"/>
  <c r="I98" i="2" l="1"/>
  <c r="J98" i="2" s="1"/>
  <c r="K103" i="2" s="1"/>
  <c r="D99" i="2"/>
  <c r="F99" i="2" l="1"/>
  <c r="M99" i="2" s="1"/>
  <c r="L99" i="2" s="1"/>
  <c r="G99" i="2"/>
  <c r="H99" i="2"/>
  <c r="I99" i="2" l="1"/>
  <c r="J99" i="2" s="1"/>
  <c r="K104" i="2" s="1"/>
  <c r="D100" i="2"/>
  <c r="F100" i="2" l="1"/>
  <c r="M100" i="2" s="1"/>
  <c r="L100" i="2" s="1"/>
  <c r="G100" i="2"/>
  <c r="H100" i="2"/>
  <c r="I100" i="2" l="1"/>
  <c r="J100" i="2" s="1"/>
  <c r="K105" i="2" s="1"/>
  <c r="D101" i="2"/>
  <c r="G101" i="2" l="1"/>
  <c r="F101" i="2"/>
  <c r="M101" i="2" s="1"/>
  <c r="L101" i="2" s="1"/>
  <c r="H101" i="2"/>
  <c r="I101" i="2" l="1"/>
  <c r="J101" i="2" s="1"/>
  <c r="K106" i="2" s="1"/>
  <c r="D102" i="2"/>
  <c r="H102" i="2" l="1"/>
  <c r="F102" i="2"/>
  <c r="M102" i="2" s="1"/>
  <c r="L102" i="2" s="1"/>
  <c r="G102" i="2"/>
  <c r="D103" i="2" l="1"/>
  <c r="I102" i="2"/>
  <c r="J102" i="2" s="1"/>
  <c r="K107" i="2" s="1"/>
  <c r="F103" i="2" l="1"/>
  <c r="M103" i="2" s="1"/>
  <c r="L103" i="2" s="1"/>
  <c r="G103" i="2"/>
  <c r="H103" i="2"/>
  <c r="I103" i="2" l="1"/>
  <c r="J103" i="2" s="1"/>
  <c r="K108" i="2" s="1"/>
  <c r="D104" i="2"/>
  <c r="F104" i="2" l="1"/>
  <c r="M104" i="2" s="1"/>
  <c r="L104" i="2" s="1"/>
  <c r="G104" i="2"/>
  <c r="H104" i="2"/>
  <c r="I104" i="2" l="1"/>
  <c r="J104" i="2" s="1"/>
  <c r="K109" i="2" s="1"/>
  <c r="D105" i="2"/>
  <c r="H105" i="2" l="1"/>
  <c r="F105" i="2"/>
  <c r="M105" i="2" s="1"/>
  <c r="L105" i="2" s="1"/>
  <c r="G105" i="2"/>
  <c r="I105" i="2" l="1"/>
  <c r="J105" i="2" s="1"/>
  <c r="K110" i="2" s="1"/>
  <c r="D106" i="2"/>
  <c r="H106" i="2" l="1"/>
  <c r="F106" i="2"/>
  <c r="M106" i="2" s="1"/>
  <c r="L106" i="2" s="1"/>
  <c r="G106" i="2"/>
  <c r="I106" i="2" l="1"/>
  <c r="J106" i="2" s="1"/>
  <c r="K111" i="2" s="1"/>
  <c r="D107" i="2"/>
  <c r="F107" i="2" l="1"/>
  <c r="M107" i="2" s="1"/>
  <c r="L107" i="2" s="1"/>
  <c r="G107" i="2"/>
  <c r="H107" i="2"/>
  <c r="D108" i="2" l="1"/>
  <c r="I107" i="2"/>
  <c r="J107" i="2" s="1"/>
  <c r="K112" i="2" s="1"/>
  <c r="H108" i="2" l="1"/>
  <c r="F108" i="2"/>
  <c r="M108" i="2" s="1"/>
  <c r="L108" i="2" s="1"/>
  <c r="G108" i="2"/>
  <c r="I108" i="2" l="1"/>
  <c r="J108" i="2" s="1"/>
  <c r="K113" i="2" s="1"/>
  <c r="D109" i="2"/>
  <c r="F109" i="2" l="1"/>
  <c r="M109" i="2" s="1"/>
  <c r="L109" i="2" s="1"/>
  <c r="G109" i="2"/>
  <c r="H109" i="2"/>
  <c r="D110" i="2" l="1"/>
  <c r="I109" i="2"/>
  <c r="J109" i="2" s="1"/>
  <c r="K114" i="2" s="1"/>
  <c r="H110" i="2" l="1"/>
  <c r="G110" i="2"/>
  <c r="F110" i="2"/>
  <c r="M110" i="2" s="1"/>
  <c r="L110" i="2" s="1"/>
  <c r="D111" i="2" l="1"/>
  <c r="I110" i="2"/>
  <c r="J110" i="2" s="1"/>
  <c r="K115" i="2" s="1"/>
  <c r="H111" i="2" l="1"/>
  <c r="F111" i="2"/>
  <c r="M111" i="2" s="1"/>
  <c r="L111" i="2" s="1"/>
  <c r="G111" i="2"/>
  <c r="I111" i="2" l="1"/>
  <c r="J111" i="2" s="1"/>
  <c r="K116" i="2" s="1"/>
  <c r="D112" i="2"/>
  <c r="F112" i="2" l="1"/>
  <c r="M112" i="2" s="1"/>
  <c r="L112" i="2" s="1"/>
  <c r="G112" i="2"/>
  <c r="H112" i="2"/>
  <c r="I112" i="2" l="1"/>
  <c r="J112" i="2" s="1"/>
  <c r="K117" i="2" s="1"/>
  <c r="D113" i="2"/>
  <c r="F113" i="2" l="1"/>
  <c r="M113" i="2" s="1"/>
  <c r="L113" i="2" s="1"/>
  <c r="G113" i="2"/>
  <c r="H113" i="2"/>
  <c r="I113" i="2" l="1"/>
  <c r="J113" i="2" s="1"/>
  <c r="K118" i="2" s="1"/>
  <c r="D114" i="2"/>
  <c r="F114" i="2" l="1"/>
  <c r="M114" i="2" s="1"/>
  <c r="L114" i="2" s="1"/>
  <c r="G114" i="2"/>
  <c r="H114" i="2"/>
  <c r="I114" i="2" l="1"/>
  <c r="J114" i="2" s="1"/>
  <c r="K119" i="2" s="1"/>
  <c r="D115" i="2"/>
  <c r="F115" i="2" l="1"/>
  <c r="M115" i="2" s="1"/>
  <c r="L115" i="2" s="1"/>
  <c r="G115" i="2"/>
  <c r="H115" i="2"/>
  <c r="I115" i="2" l="1"/>
  <c r="J115" i="2" s="1"/>
  <c r="K120" i="2" s="1"/>
  <c r="D116" i="2"/>
  <c r="F116" i="2" l="1"/>
  <c r="M116" i="2" s="1"/>
  <c r="L116" i="2" s="1"/>
  <c r="G116" i="2"/>
  <c r="H116" i="2"/>
  <c r="I116" i="2" l="1"/>
  <c r="J116" i="2" s="1"/>
  <c r="K121" i="2" s="1"/>
  <c r="D117" i="2"/>
  <c r="H117" i="2" l="1"/>
  <c r="G117" i="2"/>
  <c r="F117" i="2"/>
  <c r="M117" i="2" s="1"/>
  <c r="L117" i="2" s="1"/>
  <c r="D118" i="2" l="1"/>
  <c r="I117" i="2"/>
  <c r="J117" i="2" s="1"/>
  <c r="K122" i="2" s="1"/>
  <c r="H118" i="2" l="1"/>
  <c r="G118" i="2"/>
  <c r="F118" i="2"/>
  <c r="M118" i="2" s="1"/>
  <c r="L118" i="2" s="1"/>
  <c r="I118" i="2" l="1"/>
  <c r="J118" i="2" s="1"/>
  <c r="K123" i="2" s="1"/>
  <c r="D119" i="2"/>
  <c r="G119" i="2" l="1"/>
  <c r="F119" i="2"/>
  <c r="M119" i="2" s="1"/>
  <c r="L119" i="2" s="1"/>
  <c r="H119" i="2"/>
  <c r="D120" i="2" l="1"/>
  <c r="I119" i="2"/>
  <c r="J119" i="2" s="1"/>
  <c r="K124" i="2" s="1"/>
  <c r="H120" i="2" l="1"/>
  <c r="G120" i="2"/>
  <c r="F120" i="2"/>
  <c r="M120" i="2" s="1"/>
  <c r="L120" i="2" s="1"/>
  <c r="D121" i="2" l="1"/>
  <c r="I120" i="2"/>
  <c r="J120" i="2" s="1"/>
  <c r="K125" i="2" s="1"/>
  <c r="F121" i="2" l="1"/>
  <c r="M121" i="2" s="1"/>
  <c r="L121" i="2" s="1"/>
  <c r="G121" i="2"/>
  <c r="H121" i="2"/>
  <c r="I121" i="2" l="1"/>
  <c r="J121" i="2" s="1"/>
  <c r="K126" i="2" s="1"/>
  <c r="D122" i="2"/>
  <c r="G122" i="2" l="1"/>
  <c r="F122" i="2"/>
  <c r="M122" i="2" s="1"/>
  <c r="L122" i="2" s="1"/>
  <c r="H122" i="2"/>
  <c r="D123" i="2" l="1"/>
  <c r="I122" i="2"/>
  <c r="J122" i="2" s="1"/>
  <c r="K127" i="2" s="1"/>
  <c r="F123" i="2" l="1"/>
  <c r="M123" i="2" s="1"/>
  <c r="L123" i="2" s="1"/>
  <c r="G123" i="2"/>
  <c r="H123" i="2"/>
  <c r="I123" i="2" l="1"/>
  <c r="J123" i="2" s="1"/>
  <c r="K128" i="2" s="1"/>
  <c r="D124" i="2"/>
  <c r="H124" i="2" l="1"/>
  <c r="F124" i="2"/>
  <c r="M124" i="2" s="1"/>
  <c r="L124" i="2" s="1"/>
  <c r="G124" i="2"/>
  <c r="D125" i="2" l="1"/>
  <c r="I124" i="2"/>
  <c r="J124" i="2" s="1"/>
  <c r="K129" i="2" s="1"/>
  <c r="H125" i="2" l="1"/>
  <c r="F125" i="2"/>
  <c r="M125" i="2" s="1"/>
  <c r="L125" i="2" s="1"/>
  <c r="G125" i="2"/>
  <c r="D126" i="2" l="1"/>
  <c r="I125" i="2"/>
  <c r="J125" i="2" s="1"/>
  <c r="K130" i="2" s="1"/>
  <c r="H126" i="2" l="1"/>
  <c r="F126" i="2"/>
  <c r="M126" i="2" s="1"/>
  <c r="L126" i="2" s="1"/>
  <c r="G126" i="2"/>
  <c r="I126" i="2" l="1"/>
  <c r="J126" i="2" s="1"/>
  <c r="K131" i="2" s="1"/>
  <c r="D127" i="2"/>
  <c r="H127" i="2" l="1"/>
  <c r="G127" i="2"/>
  <c r="F127" i="2"/>
  <c r="M127" i="2" s="1"/>
  <c r="L127" i="2" s="1"/>
  <c r="D128" i="2" l="1"/>
  <c r="I127" i="2"/>
  <c r="J127" i="2" s="1"/>
  <c r="K132" i="2" s="1"/>
  <c r="H128" i="2" l="1"/>
  <c r="F128" i="2"/>
  <c r="M128" i="2" s="1"/>
  <c r="L128" i="2" s="1"/>
  <c r="G128" i="2"/>
  <c r="I128" i="2" l="1"/>
  <c r="J128" i="2" s="1"/>
  <c r="K133" i="2" s="1"/>
  <c r="D129" i="2"/>
  <c r="H129" i="2" l="1"/>
  <c r="F129" i="2"/>
  <c r="M129" i="2" s="1"/>
  <c r="L129" i="2" s="1"/>
  <c r="G129" i="2"/>
  <c r="I129" i="2" l="1"/>
  <c r="J129" i="2" s="1"/>
  <c r="K134" i="2" s="1"/>
  <c r="D130" i="2"/>
  <c r="H130" i="2" l="1"/>
  <c r="F130" i="2"/>
  <c r="M130" i="2" s="1"/>
  <c r="L130" i="2" s="1"/>
  <c r="G130" i="2"/>
  <c r="I130" i="2" l="1"/>
  <c r="J130" i="2" s="1"/>
  <c r="K135" i="2" s="1"/>
  <c r="D131" i="2"/>
  <c r="G131" i="2" l="1"/>
  <c r="F131" i="2"/>
  <c r="M131" i="2" s="1"/>
  <c r="L131" i="2" s="1"/>
  <c r="H131" i="2"/>
  <c r="I131" i="2" l="1"/>
  <c r="J131" i="2" s="1"/>
  <c r="K136" i="2" s="1"/>
  <c r="D132" i="2"/>
  <c r="F132" i="2" l="1"/>
  <c r="M132" i="2" s="1"/>
  <c r="L132" i="2" s="1"/>
  <c r="G132" i="2"/>
  <c r="H132" i="2"/>
  <c r="D133" i="2" l="1"/>
  <c r="I132" i="2"/>
  <c r="J132" i="2" s="1"/>
  <c r="K137" i="2" s="1"/>
  <c r="H133" i="2" l="1"/>
  <c r="G133" i="2"/>
  <c r="F133" i="2"/>
  <c r="M133" i="2" s="1"/>
  <c r="L133" i="2" s="1"/>
  <c r="I133" i="2" l="1"/>
  <c r="J133" i="2" s="1"/>
  <c r="K138" i="2" s="1"/>
  <c r="D134" i="2"/>
  <c r="G134" i="2" l="1"/>
  <c r="F134" i="2"/>
  <c r="M134" i="2" s="1"/>
  <c r="L134" i="2" s="1"/>
  <c r="H134" i="2"/>
  <c r="D135" i="2" l="1"/>
  <c r="I134" i="2"/>
  <c r="J134" i="2" s="1"/>
  <c r="K139" i="2" s="1"/>
  <c r="H135" i="2" l="1"/>
  <c r="G135" i="2"/>
  <c r="F135" i="2"/>
  <c r="M135" i="2" s="1"/>
  <c r="L135" i="2" s="1"/>
  <c r="I135" i="2" l="1"/>
  <c r="J135" i="2" s="1"/>
  <c r="K140" i="2" s="1"/>
  <c r="D136" i="2"/>
  <c r="H136" i="2" l="1"/>
  <c r="F136" i="2"/>
  <c r="M136" i="2" s="1"/>
  <c r="L136" i="2" s="1"/>
  <c r="G136" i="2"/>
  <c r="I136" i="2" l="1"/>
  <c r="J136" i="2" s="1"/>
  <c r="K141" i="2" s="1"/>
  <c r="D137" i="2"/>
  <c r="H137" i="2" l="1"/>
  <c r="F137" i="2"/>
  <c r="M137" i="2" s="1"/>
  <c r="L137" i="2" s="1"/>
  <c r="G137" i="2"/>
  <c r="D138" i="2" l="1"/>
  <c r="I137" i="2"/>
  <c r="J137" i="2" s="1"/>
  <c r="K142" i="2" s="1"/>
  <c r="F138" i="2" l="1"/>
  <c r="M138" i="2" s="1"/>
  <c r="L138" i="2" s="1"/>
  <c r="G138" i="2"/>
  <c r="H138" i="2"/>
  <c r="D139" i="2" l="1"/>
  <c r="I138" i="2"/>
  <c r="J138" i="2" s="1"/>
  <c r="K143" i="2" s="1"/>
  <c r="G139" i="2" l="1"/>
  <c r="F139" i="2"/>
  <c r="M139" i="2" s="1"/>
  <c r="L139" i="2" s="1"/>
  <c r="H139" i="2"/>
  <c r="D140" i="2" l="1"/>
  <c r="I139" i="2"/>
  <c r="J139" i="2" s="1"/>
  <c r="K144" i="2" s="1"/>
  <c r="H140" i="2" l="1"/>
  <c r="G140" i="2"/>
  <c r="F140" i="2"/>
  <c r="M140" i="2" s="1"/>
  <c r="L140" i="2" s="1"/>
  <c r="I140" i="2" l="1"/>
  <c r="J140" i="2" s="1"/>
  <c r="K145" i="2" s="1"/>
  <c r="D141" i="2"/>
  <c r="F141" i="2" l="1"/>
  <c r="M141" i="2" s="1"/>
  <c r="L141" i="2" s="1"/>
  <c r="G141" i="2"/>
  <c r="H141" i="2"/>
  <c r="I141" i="2" l="1"/>
  <c r="J141" i="2" s="1"/>
  <c r="K146" i="2" s="1"/>
  <c r="D142" i="2"/>
  <c r="F142" i="2" l="1"/>
  <c r="M142" i="2" s="1"/>
  <c r="L142" i="2" s="1"/>
  <c r="G142" i="2"/>
  <c r="H142" i="2"/>
  <c r="D143" i="2" l="1"/>
  <c r="I142" i="2"/>
  <c r="J142" i="2" s="1"/>
  <c r="K147" i="2" s="1"/>
  <c r="H143" i="2" l="1"/>
  <c r="F143" i="2"/>
  <c r="M143" i="2" s="1"/>
  <c r="L143" i="2" s="1"/>
  <c r="G143" i="2"/>
  <c r="I143" i="2" l="1"/>
  <c r="J143" i="2" s="1"/>
  <c r="K148" i="2" s="1"/>
  <c r="D144" i="2"/>
  <c r="H144" i="2" l="1"/>
  <c r="G144" i="2"/>
  <c r="F144" i="2"/>
  <c r="M144" i="2" s="1"/>
  <c r="L144" i="2" s="1"/>
  <c r="D145" i="2" l="1"/>
  <c r="I144" i="2"/>
  <c r="J144" i="2" s="1"/>
  <c r="K149" i="2" s="1"/>
  <c r="H145" i="2" l="1"/>
  <c r="G145" i="2"/>
  <c r="F145" i="2"/>
  <c r="M145" i="2" s="1"/>
  <c r="L145" i="2" s="1"/>
  <c r="I145" i="2" l="1"/>
  <c r="J145" i="2" s="1"/>
  <c r="K150" i="2" s="1"/>
  <c r="D146" i="2"/>
  <c r="G146" i="2" l="1"/>
  <c r="F146" i="2"/>
  <c r="M146" i="2" s="1"/>
  <c r="L146" i="2" s="1"/>
  <c r="H146" i="2"/>
  <c r="D147" i="2" l="1"/>
  <c r="I146" i="2"/>
  <c r="J146" i="2" s="1"/>
  <c r="K151" i="2" s="1"/>
  <c r="H147" i="2" l="1"/>
  <c r="G147" i="2"/>
  <c r="F147" i="2"/>
  <c r="M147" i="2" s="1"/>
  <c r="L147" i="2" s="1"/>
  <c r="D148" i="2" l="1"/>
  <c r="I147" i="2"/>
  <c r="J147" i="2" s="1"/>
  <c r="K152" i="2" s="1"/>
  <c r="H148" i="2" l="1"/>
  <c r="F148" i="2"/>
  <c r="M148" i="2" s="1"/>
  <c r="L148" i="2" s="1"/>
  <c r="G148" i="2"/>
  <c r="D149" i="2" l="1"/>
  <c r="I148" i="2"/>
  <c r="J148" i="2" s="1"/>
  <c r="K153" i="2" s="1"/>
  <c r="H149" i="2" l="1"/>
  <c r="G149" i="2"/>
  <c r="F149" i="2"/>
  <c r="M149" i="2" s="1"/>
  <c r="L149" i="2" s="1"/>
  <c r="I149" i="2" l="1"/>
  <c r="J149" i="2" s="1"/>
  <c r="K154" i="2" s="1"/>
  <c r="D150" i="2"/>
  <c r="G150" i="2" l="1"/>
  <c r="F150" i="2"/>
  <c r="M150" i="2" s="1"/>
  <c r="L150" i="2" s="1"/>
  <c r="H150" i="2"/>
  <c r="I150" i="2" l="1"/>
  <c r="J150" i="2" s="1"/>
  <c r="K155" i="2" s="1"/>
  <c r="D151" i="2"/>
  <c r="F151" i="2" l="1"/>
  <c r="M151" i="2" s="1"/>
  <c r="L151" i="2" s="1"/>
  <c r="G151" i="2"/>
  <c r="H151" i="2"/>
  <c r="I151" i="2" l="1"/>
  <c r="J151" i="2" s="1"/>
  <c r="K156" i="2" s="1"/>
  <c r="D152" i="2"/>
  <c r="F152" i="2" l="1"/>
  <c r="M152" i="2" s="1"/>
  <c r="L152" i="2" s="1"/>
  <c r="G152" i="2"/>
  <c r="H152" i="2"/>
  <c r="D153" i="2" l="1"/>
  <c r="I152" i="2"/>
  <c r="J152" i="2" s="1"/>
  <c r="K157" i="2" s="1"/>
  <c r="H153" i="2" l="1"/>
  <c r="F153" i="2"/>
  <c r="M153" i="2" s="1"/>
  <c r="L153" i="2" s="1"/>
  <c r="G153" i="2"/>
  <c r="D154" i="2" l="1"/>
  <c r="I153" i="2"/>
  <c r="J153" i="2" s="1"/>
  <c r="K158" i="2" s="1"/>
  <c r="H154" i="2" l="1"/>
  <c r="F154" i="2"/>
  <c r="M154" i="2" s="1"/>
  <c r="L154" i="2" s="1"/>
  <c r="G154" i="2"/>
  <c r="I154" i="2" l="1"/>
  <c r="J154" i="2" s="1"/>
  <c r="K159" i="2" s="1"/>
  <c r="D155" i="2"/>
  <c r="H155" i="2" l="1"/>
  <c r="G155" i="2"/>
  <c r="F155" i="2"/>
  <c r="M155" i="2" s="1"/>
  <c r="L155" i="2" s="1"/>
  <c r="D156" i="2" l="1"/>
  <c r="I155" i="2"/>
  <c r="J155" i="2" s="1"/>
  <c r="K160" i="2" s="1"/>
  <c r="H156" i="2" l="1"/>
  <c r="F156" i="2"/>
  <c r="M156" i="2" s="1"/>
  <c r="L156" i="2" s="1"/>
  <c r="G156" i="2"/>
  <c r="I156" i="2" l="1"/>
  <c r="J156" i="2" s="1"/>
  <c r="K161" i="2" s="1"/>
  <c r="D157" i="2"/>
  <c r="G157" i="2" l="1"/>
  <c r="F157" i="2"/>
  <c r="M157" i="2" s="1"/>
  <c r="L157" i="2" s="1"/>
  <c r="H157" i="2"/>
  <c r="D158" i="2" l="1"/>
  <c r="I157" i="2"/>
  <c r="J157" i="2" s="1"/>
  <c r="K162" i="2" s="1"/>
  <c r="H158" i="2" l="1"/>
  <c r="F158" i="2"/>
  <c r="M158" i="2" s="1"/>
  <c r="L158" i="2" s="1"/>
  <c r="G158" i="2"/>
  <c r="D159" i="2" l="1"/>
  <c r="I158" i="2"/>
  <c r="J158" i="2" s="1"/>
  <c r="K163" i="2" s="1"/>
  <c r="H159" i="2" l="1"/>
  <c r="F159" i="2"/>
  <c r="M159" i="2" s="1"/>
  <c r="L159" i="2" s="1"/>
  <c r="G159" i="2"/>
  <c r="D160" i="2" l="1"/>
  <c r="I159" i="2"/>
  <c r="J159" i="2" s="1"/>
  <c r="K164" i="2" s="1"/>
  <c r="H160" i="2" l="1"/>
  <c r="F160" i="2"/>
  <c r="M160" i="2" s="1"/>
  <c r="L160" i="2" s="1"/>
  <c r="G160" i="2"/>
  <c r="I160" i="2" l="1"/>
  <c r="J160" i="2" s="1"/>
  <c r="K165" i="2" s="1"/>
  <c r="D161" i="2"/>
  <c r="F161" i="2" l="1"/>
  <c r="M161" i="2" s="1"/>
  <c r="L161" i="2" s="1"/>
  <c r="G161" i="2"/>
  <c r="H161" i="2"/>
  <c r="D162" i="2" l="1"/>
  <c r="I161" i="2"/>
  <c r="J161" i="2" s="1"/>
  <c r="K166" i="2" s="1"/>
  <c r="H162" i="2" l="1"/>
  <c r="F162" i="2"/>
  <c r="M162" i="2" s="1"/>
  <c r="L162" i="2" s="1"/>
  <c r="G162" i="2"/>
  <c r="I162" i="2" l="1"/>
  <c r="J162" i="2" s="1"/>
  <c r="K167" i="2" s="1"/>
  <c r="D163" i="2"/>
  <c r="G163" i="2" l="1"/>
  <c r="F163" i="2"/>
  <c r="M163" i="2" s="1"/>
  <c r="L163" i="2" s="1"/>
  <c r="H163" i="2"/>
  <c r="I163" i="2" l="1"/>
  <c r="J163" i="2" s="1"/>
  <c r="K168" i="2" s="1"/>
  <c r="D164" i="2"/>
  <c r="F164" i="2" l="1"/>
  <c r="M164" i="2" s="1"/>
  <c r="L164" i="2" s="1"/>
  <c r="G164" i="2"/>
  <c r="H164" i="2"/>
  <c r="I164" i="2" l="1"/>
  <c r="J164" i="2" s="1"/>
  <c r="K169" i="2" s="1"/>
  <c r="D165" i="2"/>
  <c r="F165" i="2" l="1"/>
  <c r="M165" i="2" s="1"/>
  <c r="L165" i="2" s="1"/>
  <c r="G165" i="2"/>
  <c r="H165" i="2"/>
  <c r="I165" i="2" l="1"/>
  <c r="J165" i="2" s="1"/>
  <c r="K170" i="2" s="1"/>
  <c r="D166" i="2"/>
  <c r="G166" i="2" l="1"/>
  <c r="F166" i="2"/>
  <c r="M166" i="2" s="1"/>
  <c r="L166" i="2" s="1"/>
  <c r="H166" i="2"/>
  <c r="I166" i="2" l="1"/>
  <c r="J166" i="2" s="1"/>
  <c r="K171" i="2" s="1"/>
  <c r="D167" i="2"/>
  <c r="F167" i="2" l="1"/>
  <c r="M167" i="2" s="1"/>
  <c r="L167" i="2" s="1"/>
  <c r="G167" i="2"/>
  <c r="H167" i="2"/>
  <c r="I167" i="2" l="1"/>
  <c r="J167" i="2" s="1"/>
  <c r="K172" i="2" s="1"/>
  <c r="D168" i="2"/>
  <c r="G168" i="2" l="1"/>
  <c r="F168" i="2"/>
  <c r="M168" i="2" s="1"/>
  <c r="L168" i="2" s="1"/>
  <c r="H168" i="2"/>
  <c r="I168" i="2" l="1"/>
  <c r="J168" i="2" s="1"/>
  <c r="K173" i="2" s="1"/>
  <c r="D169" i="2"/>
  <c r="F169" i="2" l="1"/>
  <c r="M169" i="2" s="1"/>
  <c r="L169" i="2" s="1"/>
  <c r="G169" i="2"/>
  <c r="H169" i="2"/>
  <c r="I169" i="2" l="1"/>
  <c r="J169" i="2" s="1"/>
  <c r="K174" i="2" s="1"/>
  <c r="D170" i="2"/>
  <c r="H170" i="2" l="1"/>
  <c r="G170" i="2"/>
  <c r="F170" i="2"/>
  <c r="M170" i="2" s="1"/>
  <c r="L170" i="2" s="1"/>
  <c r="D171" i="2" l="1"/>
  <c r="I170" i="2"/>
  <c r="J170" i="2" s="1"/>
  <c r="K175" i="2" s="1"/>
  <c r="H171" i="2" l="1"/>
  <c r="G171" i="2"/>
  <c r="F171" i="2"/>
  <c r="M171" i="2" s="1"/>
  <c r="L171" i="2" s="1"/>
  <c r="I171" i="2" l="1"/>
  <c r="J171" i="2" s="1"/>
  <c r="K176" i="2" s="1"/>
  <c r="D172" i="2"/>
  <c r="G172" i="2" l="1"/>
  <c r="F172" i="2"/>
  <c r="M172" i="2" s="1"/>
  <c r="L172" i="2" s="1"/>
  <c r="H172" i="2"/>
  <c r="D173" i="2" l="1"/>
  <c r="I172" i="2"/>
  <c r="J172" i="2" s="1"/>
  <c r="K177" i="2" s="1"/>
  <c r="H173" i="2" l="1"/>
  <c r="F173" i="2"/>
  <c r="M173" i="2" s="1"/>
  <c r="L173" i="2" s="1"/>
  <c r="G173" i="2"/>
  <c r="D174" i="2" l="1"/>
  <c r="I173" i="2"/>
  <c r="J173" i="2" s="1"/>
  <c r="K178" i="2" s="1"/>
  <c r="H174" i="2" l="1"/>
  <c r="F174" i="2"/>
  <c r="M174" i="2" s="1"/>
  <c r="L174" i="2" s="1"/>
  <c r="G174" i="2"/>
  <c r="I174" i="2" l="1"/>
  <c r="J174" i="2" s="1"/>
  <c r="K179" i="2" s="1"/>
  <c r="D175" i="2"/>
  <c r="F175" i="2" l="1"/>
  <c r="M175" i="2" s="1"/>
  <c r="L175" i="2" s="1"/>
  <c r="G175" i="2"/>
  <c r="H175" i="2"/>
  <c r="D176" i="2" l="1"/>
  <c r="I175" i="2"/>
  <c r="J175" i="2" s="1"/>
  <c r="K180" i="2" s="1"/>
  <c r="H176" i="2" l="1"/>
  <c r="F176" i="2"/>
  <c r="M176" i="2" s="1"/>
  <c r="L176" i="2" s="1"/>
  <c r="G176" i="2"/>
  <c r="I176" i="2" l="1"/>
  <c r="J176" i="2" s="1"/>
  <c r="K181" i="2" s="1"/>
  <c r="D177" i="2"/>
  <c r="H177" i="2" l="1"/>
  <c r="G177" i="2"/>
  <c r="F177" i="2"/>
  <c r="M177" i="2" s="1"/>
  <c r="L177" i="2" s="1"/>
  <c r="D178" i="2" l="1"/>
  <c r="I177" i="2"/>
  <c r="J177" i="2" s="1"/>
  <c r="K182" i="2" s="1"/>
  <c r="H178" i="2" l="1"/>
  <c r="F178" i="2"/>
  <c r="M178" i="2" s="1"/>
  <c r="L178" i="2" s="1"/>
  <c r="G178" i="2"/>
  <c r="I178" i="2" l="1"/>
  <c r="J178" i="2" s="1"/>
  <c r="K183" i="2" s="1"/>
  <c r="D179" i="2"/>
  <c r="G179" i="2" l="1"/>
  <c r="F179" i="2"/>
  <c r="M179" i="2" s="1"/>
  <c r="L179" i="2" s="1"/>
  <c r="H179" i="2"/>
  <c r="I179" i="2" l="1"/>
  <c r="J179" i="2" s="1"/>
  <c r="K184" i="2" s="1"/>
  <c r="D180" i="2"/>
  <c r="G180" i="2" l="1"/>
  <c r="F180" i="2"/>
  <c r="M180" i="2" s="1"/>
  <c r="L180" i="2" s="1"/>
  <c r="H180" i="2"/>
  <c r="D181" i="2" l="1"/>
  <c r="I180" i="2"/>
  <c r="J180" i="2" s="1"/>
  <c r="K185" i="2" s="1"/>
  <c r="H181" i="2" l="1"/>
  <c r="G181" i="2"/>
  <c r="F181" i="2"/>
  <c r="M181" i="2" s="1"/>
  <c r="L181" i="2" s="1"/>
  <c r="I181" i="2" l="1"/>
  <c r="J181" i="2" s="1"/>
  <c r="K186" i="2" s="1"/>
  <c r="D182" i="2"/>
  <c r="H182" i="2" l="1"/>
  <c r="F182" i="2"/>
  <c r="M182" i="2" s="1"/>
  <c r="L182" i="2" s="1"/>
  <c r="G182" i="2"/>
  <c r="I182" i="2" l="1"/>
  <c r="J182" i="2" s="1"/>
  <c r="K187" i="2" s="1"/>
  <c r="D183" i="2"/>
  <c r="F183" i="2" l="1"/>
  <c r="M183" i="2" s="1"/>
  <c r="L183" i="2" s="1"/>
  <c r="G183" i="2"/>
  <c r="H183" i="2"/>
  <c r="I183" i="2" l="1"/>
  <c r="J183" i="2" s="1"/>
  <c r="K188" i="2" s="1"/>
  <c r="D184" i="2"/>
  <c r="F184" i="2" l="1"/>
  <c r="M184" i="2" s="1"/>
  <c r="L184" i="2" s="1"/>
  <c r="G184" i="2"/>
  <c r="H184" i="2"/>
  <c r="I184" i="2" l="1"/>
  <c r="J184" i="2" s="1"/>
  <c r="K189" i="2" s="1"/>
  <c r="D185" i="2"/>
  <c r="H185" i="2" l="1"/>
  <c r="F185" i="2"/>
  <c r="M185" i="2" s="1"/>
  <c r="L185" i="2" s="1"/>
  <c r="G185" i="2"/>
  <c r="I185" i="2" l="1"/>
  <c r="J185" i="2" s="1"/>
  <c r="K190" i="2" s="1"/>
  <c r="D186" i="2"/>
  <c r="H186" i="2" l="1"/>
  <c r="G186" i="2"/>
  <c r="F186" i="2"/>
  <c r="M186" i="2" s="1"/>
  <c r="L186" i="2" s="1"/>
  <c r="D187" i="2" l="1"/>
  <c r="I186" i="2"/>
  <c r="J186" i="2" s="1"/>
  <c r="K191" i="2" s="1"/>
  <c r="H187" i="2" l="1"/>
  <c r="G187" i="2"/>
  <c r="F187" i="2"/>
  <c r="M187" i="2" s="1"/>
  <c r="L187" i="2" s="1"/>
  <c r="D188" i="2" l="1"/>
  <c r="I187" i="2"/>
  <c r="J187" i="2" s="1"/>
  <c r="K192" i="2" s="1"/>
  <c r="H188" i="2" l="1"/>
  <c r="F188" i="2"/>
  <c r="M188" i="2" s="1"/>
  <c r="L188" i="2" s="1"/>
  <c r="G188" i="2"/>
  <c r="I188" i="2" l="1"/>
  <c r="J188" i="2" s="1"/>
  <c r="K193" i="2" s="1"/>
  <c r="D189" i="2"/>
  <c r="G189" i="2" l="1"/>
  <c r="F189" i="2"/>
  <c r="M189" i="2" s="1"/>
  <c r="L189" i="2" s="1"/>
  <c r="H189" i="2"/>
  <c r="I189" i="2" l="1"/>
  <c r="J189" i="2" s="1"/>
  <c r="K194" i="2" s="1"/>
  <c r="D190" i="2"/>
  <c r="F190" i="2" l="1"/>
  <c r="M190" i="2" s="1"/>
  <c r="L190" i="2" s="1"/>
  <c r="G190" i="2"/>
  <c r="H190" i="2"/>
  <c r="I190" i="2" l="1"/>
  <c r="J190" i="2" s="1"/>
  <c r="K195" i="2" s="1"/>
  <c r="D191" i="2"/>
  <c r="F191" i="2" l="1"/>
  <c r="M191" i="2" s="1"/>
  <c r="L191" i="2" s="1"/>
  <c r="G191" i="2"/>
  <c r="H191" i="2"/>
  <c r="I191" i="2" l="1"/>
  <c r="J191" i="2" s="1"/>
  <c r="K196" i="2" s="1"/>
  <c r="D192" i="2"/>
  <c r="G192" i="2" l="1"/>
  <c r="F192" i="2"/>
  <c r="M192" i="2" s="1"/>
  <c r="L192" i="2" s="1"/>
  <c r="H192" i="2"/>
  <c r="I192" i="2" l="1"/>
  <c r="J192" i="2" s="1"/>
  <c r="K197" i="2" s="1"/>
  <c r="D193" i="2"/>
  <c r="F193" i="2" l="1"/>
  <c r="M193" i="2" s="1"/>
  <c r="L193" i="2" s="1"/>
  <c r="G193" i="2"/>
  <c r="H193" i="2"/>
  <c r="I193" i="2" l="1"/>
  <c r="J193" i="2" s="1"/>
  <c r="K198" i="2" s="1"/>
  <c r="D194" i="2"/>
  <c r="F194" i="2" l="1"/>
  <c r="M194" i="2" s="1"/>
  <c r="L194" i="2" s="1"/>
  <c r="G194" i="2"/>
  <c r="H194" i="2"/>
  <c r="I194" i="2" l="1"/>
  <c r="J194" i="2" s="1"/>
  <c r="K199" i="2" s="1"/>
  <c r="D195" i="2"/>
  <c r="G195" i="2" l="1"/>
  <c r="F195" i="2"/>
  <c r="M195" i="2" s="1"/>
  <c r="L195" i="2" s="1"/>
  <c r="H195" i="2"/>
  <c r="D196" i="2" l="1"/>
  <c r="I195" i="2"/>
  <c r="J195" i="2" s="1"/>
  <c r="K200" i="2" s="1"/>
  <c r="F196" i="2" l="1"/>
  <c r="M196" i="2" s="1"/>
  <c r="L196" i="2" s="1"/>
  <c r="G196" i="2"/>
  <c r="H196" i="2"/>
  <c r="I196" i="2" l="1"/>
  <c r="J196" i="2" s="1"/>
  <c r="K201" i="2" s="1"/>
  <c r="D197" i="2"/>
  <c r="G197" i="2" l="1"/>
  <c r="F197" i="2"/>
  <c r="M197" i="2" s="1"/>
  <c r="L197" i="2" s="1"/>
  <c r="H197" i="2"/>
  <c r="I197" i="2" l="1"/>
  <c r="J197" i="2" s="1"/>
  <c r="K202" i="2" s="1"/>
  <c r="D198" i="2"/>
  <c r="F198" i="2" l="1"/>
  <c r="M198" i="2" s="1"/>
  <c r="L198" i="2" s="1"/>
  <c r="G198" i="2"/>
  <c r="H198" i="2"/>
  <c r="I198" i="2" l="1"/>
  <c r="J198" i="2" s="1"/>
  <c r="K203" i="2" s="1"/>
  <c r="D199" i="2"/>
  <c r="F199" i="2" l="1"/>
  <c r="M199" i="2" s="1"/>
  <c r="L199" i="2" s="1"/>
  <c r="G199" i="2"/>
  <c r="H199" i="2"/>
  <c r="I199" i="2" l="1"/>
  <c r="J199" i="2" s="1"/>
  <c r="K204" i="2" s="1"/>
  <c r="D200" i="2"/>
  <c r="G200" i="2" l="1"/>
  <c r="F200" i="2"/>
  <c r="M200" i="2" s="1"/>
  <c r="L200" i="2" s="1"/>
  <c r="H200" i="2"/>
  <c r="D201" i="2" l="1"/>
  <c r="I200" i="2"/>
  <c r="J200" i="2" s="1"/>
  <c r="K205" i="2" s="1"/>
  <c r="H201" i="2" l="1"/>
  <c r="G201" i="2"/>
  <c r="F201" i="2"/>
  <c r="M201" i="2" s="1"/>
  <c r="L201" i="2" s="1"/>
  <c r="D202" i="2" l="1"/>
  <c r="I201" i="2"/>
  <c r="J201" i="2" s="1"/>
  <c r="K206" i="2" s="1"/>
  <c r="H202" i="2" l="1"/>
  <c r="F202" i="2"/>
  <c r="M202" i="2" s="1"/>
  <c r="L202" i="2" s="1"/>
  <c r="G202" i="2"/>
  <c r="I202" i="2" l="1"/>
  <c r="J202" i="2" s="1"/>
  <c r="K207" i="2" s="1"/>
  <c r="D203" i="2"/>
  <c r="G203" i="2" l="1"/>
  <c r="F203" i="2"/>
  <c r="M203" i="2" s="1"/>
  <c r="L203" i="2" s="1"/>
  <c r="H203" i="2"/>
  <c r="I203" i="2" l="1"/>
  <c r="J203" i="2" s="1"/>
  <c r="K208" i="2" s="1"/>
  <c r="D204" i="2"/>
  <c r="H204" i="2" l="1"/>
  <c r="F204" i="2"/>
  <c r="M204" i="2" s="1"/>
  <c r="L204" i="2" s="1"/>
  <c r="G204" i="2"/>
  <c r="I204" i="2" l="1"/>
  <c r="J204" i="2" s="1"/>
  <c r="K209" i="2" s="1"/>
  <c r="D205" i="2"/>
  <c r="F205" i="2" l="1"/>
  <c r="M205" i="2" s="1"/>
  <c r="L205" i="2" s="1"/>
  <c r="G205" i="2"/>
  <c r="H205" i="2"/>
  <c r="D206" i="2" l="1"/>
  <c r="I205" i="2"/>
  <c r="J205" i="2" s="1"/>
  <c r="H206" i="2" l="1"/>
  <c r="G206" i="2"/>
  <c r="F206" i="2"/>
  <c r="M206" i="2" s="1"/>
  <c r="L206" i="2" s="1"/>
  <c r="D207" i="2" l="1"/>
  <c r="I206" i="2"/>
  <c r="J206" i="2" s="1"/>
  <c r="H207" i="2" l="1"/>
  <c r="G207" i="2"/>
  <c r="F207" i="2"/>
  <c r="M207" i="2" s="1"/>
  <c r="L207" i="2" s="1"/>
  <c r="D208" i="2" l="1"/>
  <c r="I207" i="2"/>
  <c r="J207" i="2" s="1"/>
  <c r="H208" i="2" l="1"/>
  <c r="F208" i="2"/>
  <c r="M208" i="2" s="1"/>
  <c r="L208" i="2" s="1"/>
  <c r="G208" i="2"/>
  <c r="D209" i="2" l="1"/>
  <c r="I208" i="2"/>
  <c r="J208" i="2" s="1"/>
  <c r="H209" i="2" l="1"/>
  <c r="G209" i="2"/>
  <c r="E212" i="2" s="1"/>
  <c r="F209" i="2"/>
  <c r="I209" i="2" l="1"/>
  <c r="J209" i="2" s="1"/>
  <c r="E214" i="2" s="1"/>
  <c r="K214" i="2"/>
  <c r="H212" i="2"/>
  <c r="H213" i="2" s="1"/>
  <c r="E213" i="2"/>
  <c r="M209" i="2"/>
  <c r="L209" i="2" s="1"/>
  <c r="F210" i="2"/>
  <c r="E215" i="2" l="1"/>
  <c r="K212" i="2"/>
  <c r="K213" i="2"/>
  <c r="D11" i="1"/>
  <c r="H11" i="1"/>
  <c r="F11" i="1" l="1"/>
  <c r="G11" i="1" s="1"/>
  <c r="D12" i="1" l="1"/>
  <c r="I11" i="1"/>
  <c r="J11" i="1" s="1"/>
  <c r="L11" i="1"/>
  <c r="K14" i="1" l="1"/>
  <c r="H12" i="1"/>
  <c r="F12" i="1"/>
  <c r="G12" i="1" s="1"/>
  <c r="I12" i="1" l="1"/>
  <c r="J12" i="1" s="1"/>
  <c r="D13" i="1"/>
  <c r="L12" i="1"/>
  <c r="K15" i="1" l="1"/>
  <c r="F13" i="1"/>
  <c r="H13" i="1"/>
  <c r="L13" i="1" l="1"/>
  <c r="G13" i="1"/>
  <c r="D14" i="1" l="1"/>
  <c r="I13" i="1"/>
  <c r="J13" i="1" s="1"/>
  <c r="K16" i="1" l="1"/>
  <c r="H14" i="1"/>
  <c r="F14" i="1"/>
  <c r="G14" i="1" s="1"/>
  <c r="I14" i="1" l="1"/>
  <c r="J14" i="1" s="1"/>
  <c r="D15" i="1"/>
  <c r="L14" i="1"/>
  <c r="K17" i="1" l="1"/>
  <c r="F15" i="1"/>
  <c r="H15" i="1"/>
  <c r="L15" i="1" l="1"/>
  <c r="G15" i="1"/>
  <c r="D16" i="1" l="1"/>
  <c r="I15" i="1"/>
  <c r="J15" i="1" s="1"/>
  <c r="K18" i="1" l="1"/>
  <c r="H16" i="1"/>
  <c r="F16" i="1"/>
  <c r="L16" i="1" s="1"/>
  <c r="G16" i="1" l="1"/>
  <c r="D17" i="1" s="1"/>
  <c r="I16" i="1" l="1"/>
  <c r="J16" i="1" s="1"/>
  <c r="F17" i="1"/>
  <c r="L17" i="1" s="1"/>
  <c r="K19" i="1" l="1"/>
  <c r="H17" i="1"/>
  <c r="G17" i="1"/>
  <c r="I17" i="1" l="1"/>
  <c r="J17" i="1" s="1"/>
  <c r="D18" i="1"/>
  <c r="K20" i="1" l="1"/>
  <c r="H18" i="1"/>
  <c r="F18" i="1"/>
  <c r="L18" i="1" s="1"/>
  <c r="G18" i="1" l="1"/>
  <c r="D19" i="1" s="1"/>
  <c r="I18" i="1" l="1"/>
  <c r="J18" i="1" s="1"/>
  <c r="F19" i="1"/>
  <c r="L19" i="1" s="1"/>
  <c r="K21" i="1" l="1"/>
  <c r="H19" i="1"/>
  <c r="G19" i="1"/>
  <c r="I19" i="1" l="1"/>
  <c r="J19" i="1" s="1"/>
  <c r="D20" i="1"/>
  <c r="F20" i="1" s="1"/>
  <c r="L20" i="1" s="1"/>
  <c r="K22" i="1" l="1"/>
  <c r="H20" i="1"/>
  <c r="G20" i="1"/>
  <c r="I20" i="1" l="1"/>
  <c r="J20" i="1" s="1"/>
  <c r="D21" i="1"/>
  <c r="F21" i="1" s="1"/>
  <c r="L21" i="1" s="1"/>
  <c r="K23" i="1" l="1"/>
  <c r="H21" i="1"/>
  <c r="G21" i="1"/>
  <c r="I21" i="1" l="1"/>
  <c r="J21" i="1" s="1"/>
  <c r="D22" i="1"/>
  <c r="K24" i="1" l="1"/>
  <c r="F22" i="1"/>
  <c r="L22" i="1" s="1"/>
  <c r="H22" i="1"/>
  <c r="G22" i="1" l="1"/>
  <c r="I22" i="1" s="1"/>
  <c r="J22" i="1" s="1"/>
  <c r="K25" i="1" l="1"/>
  <c r="D23" i="1"/>
  <c r="F23" i="1" s="1"/>
  <c r="L23" i="1" s="1"/>
  <c r="H23" i="1"/>
  <c r="G23" i="1" l="1"/>
  <c r="I23" i="1" l="1"/>
  <c r="J23" i="1" s="1"/>
  <c r="D24" i="1"/>
  <c r="K26" i="1" l="1"/>
  <c r="F24" i="1"/>
  <c r="L24" i="1" s="1"/>
  <c r="H24" i="1"/>
  <c r="G24" i="1" l="1"/>
  <c r="D25" i="1" s="1"/>
  <c r="I24" i="1" l="1"/>
  <c r="J24" i="1" s="1"/>
  <c r="F25" i="1"/>
  <c r="L25" i="1" s="1"/>
  <c r="K27" i="1" l="1"/>
  <c r="H25" i="1"/>
  <c r="G25" i="1"/>
  <c r="I25" i="1" l="1"/>
  <c r="J25" i="1" s="1"/>
  <c r="D26" i="1"/>
  <c r="K28" i="1" l="1"/>
  <c r="F26" i="1"/>
  <c r="L26" i="1" s="1"/>
  <c r="H26" i="1"/>
  <c r="G26" i="1" l="1"/>
  <c r="I26" i="1" s="1"/>
  <c r="J26" i="1" s="1"/>
  <c r="K29" i="1" l="1"/>
  <c r="D27" i="1"/>
  <c r="F27" i="1" s="1"/>
  <c r="L27" i="1" s="1"/>
  <c r="H27" i="1"/>
  <c r="G27" i="1" l="1"/>
  <c r="I27" i="1" s="1"/>
  <c r="J27" i="1" s="1"/>
  <c r="K30" i="1" l="1"/>
  <c r="D28" i="1"/>
  <c r="F28" i="1" s="1"/>
  <c r="L28" i="1" s="1"/>
  <c r="H28" i="1"/>
  <c r="G28" i="1" l="1"/>
  <c r="D29" i="1" s="1"/>
  <c r="I28" i="1" l="1"/>
  <c r="J28" i="1" s="1"/>
  <c r="F29" i="1"/>
  <c r="L29" i="1" s="1"/>
  <c r="K31" i="1" l="1"/>
  <c r="H29" i="1"/>
  <c r="G29" i="1"/>
  <c r="I29" i="1" l="1"/>
  <c r="J29" i="1" s="1"/>
  <c r="D30" i="1"/>
  <c r="K32" i="1" l="1"/>
  <c r="F30" i="1"/>
  <c r="L30" i="1" s="1"/>
  <c r="H30" i="1"/>
  <c r="G30" i="1" l="1"/>
  <c r="I30" i="1" s="1"/>
  <c r="J30" i="1" s="1"/>
  <c r="K33" i="1" l="1"/>
  <c r="D31" i="1"/>
  <c r="F31" i="1" s="1"/>
  <c r="L31" i="1" s="1"/>
  <c r="H31" i="1"/>
  <c r="G31" i="1" l="1"/>
  <c r="I31" i="1" l="1"/>
  <c r="J31" i="1" s="1"/>
  <c r="D32" i="1"/>
  <c r="K34" i="1" l="1"/>
  <c r="F32" i="1"/>
  <c r="L32" i="1" s="1"/>
  <c r="H32" i="1"/>
  <c r="G32" i="1" l="1"/>
  <c r="I32" i="1" s="1"/>
  <c r="J32" i="1" s="1"/>
  <c r="K35" i="1" l="1"/>
  <c r="D33" i="1"/>
  <c r="F33" i="1" s="1"/>
  <c r="L33" i="1" s="1"/>
  <c r="H33" i="1"/>
  <c r="G33" i="1" l="1"/>
  <c r="I33" i="1" l="1"/>
  <c r="J33" i="1" s="1"/>
  <c r="D34" i="1"/>
  <c r="K36" i="1" l="1"/>
  <c r="F34" i="1"/>
  <c r="L34" i="1" s="1"/>
  <c r="H34" i="1"/>
  <c r="G34" i="1" l="1"/>
  <c r="I34" i="1" s="1"/>
  <c r="J34" i="1" s="1"/>
  <c r="K37" i="1" l="1"/>
  <c r="D35" i="1"/>
  <c r="F35" i="1" s="1"/>
  <c r="L35" i="1" s="1"/>
  <c r="H35" i="1"/>
  <c r="G35" i="1" l="1"/>
  <c r="I35" i="1" s="1"/>
  <c r="J35" i="1" s="1"/>
  <c r="K38" i="1" l="1"/>
  <c r="D36" i="1"/>
  <c r="F36" i="1" s="1"/>
  <c r="L36" i="1" s="1"/>
  <c r="H36" i="1"/>
  <c r="G36" i="1" l="1"/>
  <c r="D37" i="1" s="1"/>
  <c r="I36" i="1" l="1"/>
  <c r="J36" i="1" s="1"/>
  <c r="F37" i="1"/>
  <c r="L37" i="1" s="1"/>
  <c r="K39" i="1" l="1"/>
  <c r="H37" i="1"/>
  <c r="G37" i="1"/>
  <c r="I37" i="1" l="1"/>
  <c r="J37" i="1" s="1"/>
  <c r="D38" i="1"/>
  <c r="K40" i="1" l="1"/>
  <c r="F38" i="1"/>
  <c r="L38" i="1" s="1"/>
  <c r="H38" i="1"/>
  <c r="G38" i="1" l="1"/>
  <c r="D39" i="1" l="1"/>
  <c r="I38" i="1"/>
  <c r="J38" i="1" s="1"/>
  <c r="K41" i="1" l="1"/>
  <c r="H39" i="1"/>
  <c r="F39" i="1"/>
  <c r="L39" i="1" s="1"/>
  <c r="G39" i="1" l="1"/>
  <c r="I39" i="1" l="1"/>
  <c r="J39" i="1" s="1"/>
  <c r="D40" i="1"/>
  <c r="K42" i="1" l="1"/>
  <c r="F40" i="1"/>
  <c r="L40" i="1" s="1"/>
  <c r="H40" i="1"/>
  <c r="G40" i="1" l="1"/>
  <c r="D41" i="1" l="1"/>
  <c r="I40" i="1"/>
  <c r="J40" i="1" s="1"/>
  <c r="K43" i="1" l="1"/>
  <c r="H41" i="1"/>
  <c r="F41" i="1"/>
  <c r="L41" i="1" s="1"/>
  <c r="G41" i="1" l="1"/>
  <c r="I41" i="1" l="1"/>
  <c r="J41" i="1" s="1"/>
  <c r="D42" i="1"/>
  <c r="K44" i="1" l="1"/>
  <c r="F42" i="1"/>
  <c r="L42" i="1" s="1"/>
  <c r="H42" i="1"/>
  <c r="G42" i="1" l="1"/>
  <c r="D43" i="1" l="1"/>
  <c r="I42" i="1"/>
  <c r="J42" i="1" s="1"/>
  <c r="K45" i="1" l="1"/>
  <c r="H43" i="1"/>
  <c r="F43" i="1"/>
  <c r="L43" i="1" s="1"/>
  <c r="G43" i="1" l="1"/>
  <c r="D44" i="1" s="1"/>
  <c r="I43" i="1" l="1"/>
  <c r="J43" i="1" s="1"/>
  <c r="F44" i="1"/>
  <c r="L44" i="1" s="1"/>
  <c r="K46" i="1" l="1"/>
  <c r="H44" i="1"/>
  <c r="G44" i="1"/>
  <c r="D45" i="1" l="1"/>
  <c r="I44" i="1"/>
  <c r="J44" i="1" s="1"/>
  <c r="K47" i="1" l="1"/>
  <c r="H45" i="1"/>
  <c r="F45" i="1"/>
  <c r="L45" i="1" s="1"/>
  <c r="G45" i="1" l="1"/>
  <c r="I45" i="1" l="1"/>
  <c r="J45" i="1" s="1"/>
  <c r="D46" i="1"/>
  <c r="K48" i="1" l="1"/>
  <c r="F46" i="1"/>
  <c r="L46" i="1" s="1"/>
  <c r="H46" i="1"/>
  <c r="G46" i="1" l="1"/>
  <c r="D47" i="1" l="1"/>
  <c r="I46" i="1"/>
  <c r="J46" i="1" s="1"/>
  <c r="K49" i="1" l="1"/>
  <c r="H47" i="1"/>
  <c r="F47" i="1"/>
  <c r="L47" i="1" s="1"/>
  <c r="G47" i="1" l="1"/>
  <c r="I47" i="1" l="1"/>
  <c r="J47" i="1" s="1"/>
  <c r="D48" i="1"/>
  <c r="K50" i="1" l="1"/>
  <c r="F48" i="1"/>
  <c r="L48" i="1" s="1"/>
  <c r="H48" i="1"/>
  <c r="G48" i="1" l="1"/>
  <c r="D49" i="1" l="1"/>
  <c r="I48" i="1"/>
  <c r="J48" i="1" s="1"/>
  <c r="K51" i="1" l="1"/>
  <c r="H49" i="1"/>
  <c r="F49" i="1"/>
  <c r="L49" i="1" s="1"/>
  <c r="G49" i="1" l="1"/>
  <c r="D50" i="1" s="1"/>
  <c r="I49" i="1" l="1"/>
  <c r="J49" i="1" s="1"/>
  <c r="F50" i="1"/>
  <c r="L50" i="1" s="1"/>
  <c r="K52" i="1" l="1"/>
  <c r="H50" i="1"/>
  <c r="G50" i="1"/>
  <c r="D51" i="1" l="1"/>
  <c r="I50" i="1"/>
  <c r="J50" i="1" s="1"/>
  <c r="K53" i="1" l="1"/>
  <c r="H51" i="1"/>
  <c r="F51" i="1"/>
  <c r="L51" i="1" s="1"/>
  <c r="G51" i="1" l="1"/>
  <c r="I51" i="1" l="1"/>
  <c r="J51" i="1" s="1"/>
  <c r="D52" i="1"/>
  <c r="K54" i="1" l="1"/>
  <c r="F52" i="1"/>
  <c r="L52" i="1" s="1"/>
  <c r="H52" i="1"/>
  <c r="G52" i="1" l="1"/>
  <c r="D53" i="1" l="1"/>
  <c r="I52" i="1"/>
  <c r="J52" i="1" s="1"/>
  <c r="K55" i="1" l="1"/>
  <c r="H53" i="1"/>
  <c r="F53" i="1"/>
  <c r="L53" i="1" s="1"/>
  <c r="G53" i="1" l="1"/>
  <c r="I53" i="1" l="1"/>
  <c r="J53" i="1" s="1"/>
  <c r="D54" i="1"/>
  <c r="K56" i="1" l="1"/>
  <c r="F54" i="1"/>
  <c r="L54" i="1" s="1"/>
  <c r="H54" i="1"/>
  <c r="G54" i="1" l="1"/>
  <c r="D55" i="1" l="1"/>
  <c r="I54" i="1"/>
  <c r="J54" i="1" s="1"/>
  <c r="K57" i="1" l="1"/>
  <c r="H55" i="1"/>
  <c r="F55" i="1"/>
  <c r="L55" i="1" s="1"/>
  <c r="G55" i="1" l="1"/>
  <c r="I55" i="1" l="1"/>
  <c r="J55" i="1" s="1"/>
  <c r="D56" i="1"/>
  <c r="K58" i="1" l="1"/>
  <c r="F56" i="1"/>
  <c r="L56" i="1" s="1"/>
  <c r="H56" i="1"/>
  <c r="G56" i="1" l="1"/>
  <c r="D57" i="1" l="1"/>
  <c r="I56" i="1"/>
  <c r="J56" i="1" s="1"/>
  <c r="K59" i="1" l="1"/>
  <c r="H57" i="1"/>
  <c r="F57" i="1"/>
  <c r="L57" i="1" s="1"/>
  <c r="G57" i="1" l="1"/>
  <c r="D58" i="1" s="1"/>
  <c r="I57" i="1" l="1"/>
  <c r="J57" i="1" s="1"/>
  <c r="F58" i="1"/>
  <c r="L58" i="1" s="1"/>
  <c r="K60" i="1" l="1"/>
  <c r="H58" i="1"/>
  <c r="G58" i="1"/>
  <c r="D59" i="1" l="1"/>
  <c r="I58" i="1"/>
  <c r="J58" i="1" s="1"/>
  <c r="K61" i="1" l="1"/>
  <c r="H59" i="1"/>
  <c r="F59" i="1"/>
  <c r="L59" i="1" s="1"/>
  <c r="G59" i="1" l="1"/>
  <c r="I59" i="1" l="1"/>
  <c r="J59" i="1" s="1"/>
  <c r="D60" i="1"/>
  <c r="K62" i="1" l="1"/>
  <c r="F60" i="1"/>
  <c r="L60" i="1" s="1"/>
  <c r="H60" i="1"/>
  <c r="G60" i="1" l="1"/>
  <c r="D61" i="1" l="1"/>
  <c r="I60" i="1"/>
  <c r="J60" i="1" s="1"/>
  <c r="K63" i="1" l="1"/>
  <c r="H61" i="1"/>
  <c r="F61" i="1"/>
  <c r="L61" i="1" s="1"/>
  <c r="G61" i="1" l="1"/>
  <c r="D62" i="1" s="1"/>
  <c r="I61" i="1" l="1"/>
  <c r="J61" i="1" s="1"/>
  <c r="F62" i="1"/>
  <c r="L62" i="1" s="1"/>
  <c r="K64" i="1" l="1"/>
  <c r="H62" i="1"/>
  <c r="G62" i="1"/>
  <c r="D63" i="1" l="1"/>
  <c r="I62" i="1"/>
  <c r="J62" i="1" s="1"/>
  <c r="K65" i="1" l="1"/>
  <c r="H63" i="1"/>
  <c r="F63" i="1"/>
  <c r="L63" i="1" s="1"/>
  <c r="G63" i="1" l="1"/>
  <c r="D64" i="1" s="1"/>
  <c r="I63" i="1" l="1"/>
  <c r="J63" i="1" s="1"/>
  <c r="F64" i="1"/>
  <c r="L64" i="1" s="1"/>
  <c r="K66" i="1" l="1"/>
  <c r="H64" i="1"/>
  <c r="G64" i="1"/>
  <c r="D65" i="1" l="1"/>
  <c r="I64" i="1"/>
  <c r="J64" i="1" s="1"/>
  <c r="K67" i="1" l="1"/>
  <c r="H65" i="1"/>
  <c r="F65" i="1"/>
  <c r="L65" i="1" s="1"/>
  <c r="G65" i="1" l="1"/>
  <c r="D66" i="1" s="1"/>
  <c r="I65" i="1" l="1"/>
  <c r="J65" i="1" s="1"/>
  <c r="F66" i="1"/>
  <c r="L66" i="1" s="1"/>
  <c r="K68" i="1" l="1"/>
  <c r="H66" i="1"/>
  <c r="G66" i="1"/>
  <c r="D67" i="1" l="1"/>
  <c r="I66" i="1"/>
  <c r="J66" i="1" s="1"/>
  <c r="K69" i="1" l="1"/>
  <c r="H67" i="1"/>
  <c r="F67" i="1"/>
  <c r="L67" i="1" s="1"/>
  <c r="G67" i="1" l="1"/>
  <c r="I67" i="1" l="1"/>
  <c r="J67" i="1" s="1"/>
  <c r="D68" i="1"/>
  <c r="K70" i="1" l="1"/>
  <c r="F68" i="1"/>
  <c r="L68" i="1" s="1"/>
  <c r="H68" i="1"/>
  <c r="G68" i="1" l="1"/>
  <c r="I68" i="1" s="1"/>
  <c r="J68" i="1" s="1"/>
  <c r="K71" i="1" l="1"/>
  <c r="D69" i="1"/>
  <c r="F69" i="1" s="1"/>
  <c r="L69" i="1" s="1"/>
  <c r="H69" i="1"/>
  <c r="G69" i="1" l="1"/>
  <c r="D70" i="1" l="1"/>
  <c r="I69" i="1"/>
  <c r="J69" i="1" s="1"/>
  <c r="K72" i="1" l="1"/>
  <c r="H70" i="1"/>
  <c r="F70" i="1"/>
  <c r="L70" i="1" s="1"/>
  <c r="G70" i="1" l="1"/>
  <c r="D71" i="1" s="1"/>
  <c r="I70" i="1" l="1"/>
  <c r="J70" i="1" s="1"/>
  <c r="F71" i="1"/>
  <c r="L71" i="1" s="1"/>
  <c r="K73" i="1" l="1"/>
  <c r="H71" i="1"/>
  <c r="G71" i="1"/>
  <c r="D72" i="1" l="1"/>
  <c r="I71" i="1"/>
  <c r="J71" i="1" s="1"/>
  <c r="K74" i="1" l="1"/>
  <c r="H72" i="1"/>
  <c r="F72" i="1"/>
  <c r="L72" i="1" s="1"/>
  <c r="G72" i="1" l="1"/>
  <c r="I72" i="1" l="1"/>
  <c r="J72" i="1" s="1"/>
  <c r="D73" i="1"/>
  <c r="K75" i="1" l="1"/>
  <c r="F73" i="1"/>
  <c r="L73" i="1" s="1"/>
  <c r="H73" i="1"/>
  <c r="G73" i="1" l="1"/>
  <c r="D74" i="1" l="1"/>
  <c r="I73" i="1"/>
  <c r="J73" i="1" s="1"/>
  <c r="K76" i="1" l="1"/>
  <c r="H74" i="1"/>
  <c r="F74" i="1"/>
  <c r="L74" i="1" s="1"/>
  <c r="G74" i="1" l="1"/>
  <c r="I74" i="1" l="1"/>
  <c r="J74" i="1" s="1"/>
  <c r="D75" i="1"/>
  <c r="K77" i="1" l="1"/>
  <c r="F75" i="1"/>
  <c r="L75" i="1" s="1"/>
  <c r="H75" i="1"/>
  <c r="G75" i="1" l="1"/>
  <c r="D76" i="1" l="1"/>
  <c r="I75" i="1"/>
  <c r="J75" i="1" s="1"/>
  <c r="K78" i="1" l="1"/>
  <c r="H76" i="1"/>
  <c r="F76" i="1"/>
  <c r="L76" i="1" s="1"/>
  <c r="G76" i="1" l="1"/>
  <c r="D77" i="1" s="1"/>
  <c r="I76" i="1" l="1"/>
  <c r="J76" i="1" s="1"/>
  <c r="F77" i="1"/>
  <c r="L77" i="1" s="1"/>
  <c r="K79" i="1" l="1"/>
  <c r="H77" i="1"/>
  <c r="G77" i="1"/>
  <c r="D78" i="1" l="1"/>
  <c r="I77" i="1"/>
  <c r="J77" i="1" s="1"/>
  <c r="K80" i="1" l="1"/>
  <c r="H78" i="1"/>
  <c r="F78" i="1"/>
  <c r="L78" i="1" s="1"/>
  <c r="G78" i="1" l="1"/>
  <c r="I78" i="1" l="1"/>
  <c r="J78" i="1" s="1"/>
  <c r="D79" i="1"/>
  <c r="K81" i="1" l="1"/>
  <c r="H79" i="1"/>
  <c r="F79" i="1"/>
  <c r="L79" i="1" s="1"/>
  <c r="G79" i="1" l="1"/>
  <c r="I79" i="1" s="1"/>
  <c r="J79" i="1" s="1"/>
  <c r="K82" i="1" l="1"/>
  <c r="D80" i="1"/>
  <c r="F80" i="1" s="1"/>
  <c r="L80" i="1" s="1"/>
  <c r="H80" i="1"/>
  <c r="G80" i="1" l="1"/>
  <c r="I80" i="1" s="1"/>
  <c r="J80" i="1" s="1"/>
  <c r="K83" i="1" l="1"/>
  <c r="D81" i="1"/>
  <c r="F81" i="1" s="1"/>
  <c r="L81" i="1" s="1"/>
  <c r="H81" i="1"/>
  <c r="G81" i="1" l="1"/>
  <c r="D82" i="1" l="1"/>
  <c r="I81" i="1"/>
  <c r="J81" i="1" s="1"/>
  <c r="K84" i="1" l="1"/>
  <c r="F82" i="1"/>
  <c r="L82" i="1" s="1"/>
  <c r="H82" i="1"/>
  <c r="G82" i="1" l="1"/>
  <c r="I82" i="1" l="1"/>
  <c r="J82" i="1" s="1"/>
  <c r="D83" i="1"/>
  <c r="K85" i="1" l="1"/>
  <c r="H83" i="1"/>
  <c r="F83" i="1"/>
  <c r="L83" i="1" s="1"/>
  <c r="G83" i="1" l="1"/>
  <c r="D84" i="1" l="1"/>
  <c r="I83" i="1"/>
  <c r="J83" i="1" s="1"/>
  <c r="K86" i="1" l="1"/>
  <c r="F84" i="1"/>
  <c r="L84" i="1" s="1"/>
  <c r="H84" i="1"/>
  <c r="G84" i="1" l="1"/>
  <c r="I84" i="1" s="1"/>
  <c r="J84" i="1" s="1"/>
  <c r="K87" i="1" l="1"/>
  <c r="D85" i="1"/>
  <c r="F85" i="1" s="1"/>
  <c r="L85" i="1" s="1"/>
  <c r="H85" i="1"/>
  <c r="G85" i="1" l="1"/>
  <c r="D86" i="1" l="1"/>
  <c r="I85" i="1"/>
  <c r="J85" i="1" s="1"/>
  <c r="K88" i="1" l="1"/>
  <c r="F86" i="1"/>
  <c r="L86" i="1" s="1"/>
  <c r="H86" i="1"/>
  <c r="G86" i="1" l="1"/>
  <c r="I86" i="1" l="1"/>
  <c r="J86" i="1" s="1"/>
  <c r="D87" i="1"/>
  <c r="K89" i="1" l="1"/>
  <c r="H87" i="1"/>
  <c r="F87" i="1"/>
  <c r="L87" i="1" s="1"/>
  <c r="G87" i="1" l="1"/>
  <c r="D88" i="1" l="1"/>
  <c r="I87" i="1"/>
  <c r="J87" i="1" s="1"/>
  <c r="K90" i="1" l="1"/>
  <c r="H88" i="1"/>
  <c r="F88" i="1"/>
  <c r="L88" i="1" s="1"/>
  <c r="G88" i="1" l="1"/>
  <c r="I88" i="1" l="1"/>
  <c r="J88" i="1" s="1"/>
  <c r="D89" i="1"/>
  <c r="K91" i="1" l="1"/>
  <c r="H89" i="1"/>
  <c r="F89" i="1"/>
  <c r="L89" i="1" s="1"/>
  <c r="G89" i="1" l="1"/>
  <c r="D90" i="1" l="1"/>
  <c r="I89" i="1"/>
  <c r="J89" i="1" s="1"/>
  <c r="K92" i="1" l="1"/>
  <c r="H90" i="1"/>
  <c r="F90" i="1"/>
  <c r="L90" i="1" s="1"/>
  <c r="G90" i="1" l="1"/>
  <c r="D91" i="1" s="1"/>
  <c r="I90" i="1" l="1"/>
  <c r="J90" i="1" s="1"/>
  <c r="F91" i="1"/>
  <c r="L91" i="1" s="1"/>
  <c r="K93" i="1" l="1"/>
  <c r="H91" i="1"/>
  <c r="G91" i="1"/>
  <c r="D92" i="1" l="1"/>
  <c r="I91" i="1"/>
  <c r="J91" i="1" s="1"/>
  <c r="K94" i="1" l="1"/>
  <c r="F92" i="1"/>
  <c r="L92" i="1" s="1"/>
  <c r="H92" i="1"/>
  <c r="G92" i="1" l="1"/>
  <c r="I92" i="1" s="1"/>
  <c r="J92" i="1" s="1"/>
  <c r="K95" i="1" l="1"/>
  <c r="D93" i="1"/>
  <c r="F93" i="1" s="1"/>
  <c r="L93" i="1" s="1"/>
  <c r="H93" i="1"/>
  <c r="G93" i="1" l="1"/>
  <c r="D94" i="1" l="1"/>
  <c r="I93" i="1"/>
  <c r="J93" i="1" s="1"/>
  <c r="K96" i="1" l="1"/>
  <c r="H94" i="1"/>
  <c r="F94" i="1"/>
  <c r="L94" i="1" s="1"/>
  <c r="G94" i="1" l="1"/>
  <c r="I94" i="1" l="1"/>
  <c r="J94" i="1" s="1"/>
  <c r="D95" i="1"/>
  <c r="K97" i="1" l="1"/>
  <c r="F95" i="1"/>
  <c r="L95" i="1" s="1"/>
  <c r="H95" i="1"/>
  <c r="G95" i="1" l="1"/>
  <c r="D96" i="1" l="1"/>
  <c r="I95" i="1"/>
  <c r="J95" i="1" s="1"/>
  <c r="K98" i="1" l="1"/>
  <c r="H96" i="1"/>
  <c r="F96" i="1"/>
  <c r="L96" i="1" s="1"/>
  <c r="G96" i="1" l="1"/>
  <c r="D97" i="1" s="1"/>
  <c r="I96" i="1" l="1"/>
  <c r="J96" i="1" s="1"/>
  <c r="F97" i="1"/>
  <c r="L97" i="1" s="1"/>
  <c r="K99" i="1" l="1"/>
  <c r="H97" i="1"/>
  <c r="G97" i="1"/>
  <c r="D98" i="1" l="1"/>
  <c r="I97" i="1"/>
  <c r="J97" i="1" s="1"/>
  <c r="K100" i="1" l="1"/>
  <c r="H98" i="1"/>
  <c r="F98" i="1"/>
  <c r="L98" i="1" s="1"/>
  <c r="G98" i="1" l="1"/>
  <c r="I98" i="1" l="1"/>
  <c r="J98" i="1" s="1"/>
  <c r="D99" i="1"/>
  <c r="K101" i="1" l="1"/>
  <c r="F99" i="1"/>
  <c r="L99" i="1" s="1"/>
  <c r="H99" i="1"/>
  <c r="G99" i="1" l="1"/>
  <c r="D100" i="1" l="1"/>
  <c r="I99" i="1"/>
  <c r="J99" i="1" s="1"/>
  <c r="K102" i="1" l="1"/>
  <c r="H100" i="1"/>
  <c r="F100" i="1"/>
  <c r="L100" i="1" s="1"/>
  <c r="G100" i="1" l="1"/>
  <c r="I100" i="1" l="1"/>
  <c r="J100" i="1" s="1"/>
  <c r="D101" i="1"/>
  <c r="K103" i="1" l="1"/>
  <c r="H101" i="1"/>
  <c r="F101" i="1"/>
  <c r="L101" i="1" s="1"/>
  <c r="G101" i="1" l="1"/>
  <c r="D102" i="1" l="1"/>
  <c r="I101" i="1"/>
  <c r="J101" i="1" s="1"/>
  <c r="K104" i="1" l="1"/>
  <c r="H102" i="1"/>
  <c r="F102" i="1"/>
  <c r="L102" i="1" s="1"/>
  <c r="G102" i="1" l="1"/>
  <c r="I102" i="1" l="1"/>
  <c r="J102" i="1" s="1"/>
  <c r="D103" i="1"/>
  <c r="K105" i="1" l="1"/>
  <c r="H103" i="1"/>
  <c r="F103" i="1"/>
  <c r="L103" i="1" s="1"/>
  <c r="G103" i="1" l="1"/>
  <c r="D104" i="1" l="1"/>
  <c r="I103" i="1"/>
  <c r="J103" i="1" s="1"/>
  <c r="K106" i="1" l="1"/>
  <c r="H104" i="1"/>
  <c r="F104" i="1"/>
  <c r="L104" i="1" s="1"/>
  <c r="G104" i="1" l="1"/>
  <c r="I104" i="1" l="1"/>
  <c r="J104" i="1" s="1"/>
  <c r="D105" i="1"/>
  <c r="K107" i="1" l="1"/>
  <c r="H105" i="1"/>
  <c r="F105" i="1"/>
  <c r="L105" i="1" s="1"/>
  <c r="G105" i="1" l="1"/>
  <c r="D106" i="1" l="1"/>
  <c r="I105" i="1"/>
  <c r="J105" i="1" s="1"/>
  <c r="K108" i="1" l="1"/>
  <c r="H106" i="1"/>
  <c r="F106" i="1"/>
  <c r="L106" i="1" s="1"/>
  <c r="G106" i="1" l="1"/>
  <c r="I106" i="1" l="1"/>
  <c r="J106" i="1" s="1"/>
  <c r="D107" i="1"/>
  <c r="K109" i="1" l="1"/>
  <c r="F107" i="1"/>
  <c r="L107" i="1" s="1"/>
  <c r="H107" i="1"/>
  <c r="G107" i="1" l="1"/>
  <c r="D108" i="1" l="1"/>
  <c r="I107" i="1"/>
  <c r="J107" i="1" s="1"/>
  <c r="K110" i="1" l="1"/>
  <c r="H108" i="1"/>
  <c r="F108" i="1"/>
  <c r="L108" i="1" s="1"/>
  <c r="G108" i="1" l="1"/>
  <c r="I108" i="1" l="1"/>
  <c r="J108" i="1" s="1"/>
  <c r="D109" i="1"/>
  <c r="K111" i="1" l="1"/>
  <c r="H109" i="1"/>
  <c r="F109" i="1"/>
  <c r="L109" i="1" s="1"/>
  <c r="G109" i="1" l="1"/>
  <c r="I109" i="1" s="1"/>
  <c r="J109" i="1" s="1"/>
  <c r="K112" i="1" l="1"/>
  <c r="D110" i="1"/>
  <c r="F110" i="1" s="1"/>
  <c r="L110" i="1" s="1"/>
  <c r="H110" i="1"/>
  <c r="G110" i="1" l="1"/>
  <c r="I110" i="1" l="1"/>
  <c r="J110" i="1" s="1"/>
  <c r="D111" i="1"/>
  <c r="K113" i="1" l="1"/>
  <c r="H111" i="1"/>
  <c r="F111" i="1"/>
  <c r="L111" i="1" s="1"/>
  <c r="G111" i="1" l="1"/>
  <c r="D112" i="1" l="1"/>
  <c r="I111" i="1"/>
  <c r="J111" i="1" s="1"/>
  <c r="K114" i="1" l="1"/>
  <c r="H112" i="1"/>
  <c r="F112" i="1"/>
  <c r="L112" i="1" s="1"/>
  <c r="G112" i="1" l="1"/>
  <c r="D113" i="1" s="1"/>
  <c r="I112" i="1" l="1"/>
  <c r="J112" i="1" s="1"/>
  <c r="F113" i="1"/>
  <c r="L113" i="1" s="1"/>
  <c r="K115" i="1" l="1"/>
  <c r="H113" i="1"/>
  <c r="G113" i="1"/>
  <c r="D114" i="1" l="1"/>
  <c r="I113" i="1"/>
  <c r="J113" i="1" s="1"/>
  <c r="K116" i="1" l="1"/>
  <c r="F114" i="1"/>
  <c r="L114" i="1" s="1"/>
  <c r="H114" i="1"/>
  <c r="G114" i="1" l="1"/>
  <c r="I114" i="1" l="1"/>
  <c r="J114" i="1" s="1"/>
  <c r="D115" i="1"/>
  <c r="K117" i="1" l="1"/>
  <c r="H115" i="1"/>
  <c r="F115" i="1"/>
  <c r="L115" i="1" s="1"/>
  <c r="G115" i="1" l="1"/>
  <c r="D116" i="1" l="1"/>
  <c r="I115" i="1"/>
  <c r="J115" i="1" s="1"/>
  <c r="K118" i="1" l="1"/>
  <c r="H116" i="1"/>
  <c r="F116" i="1"/>
  <c r="L116" i="1" s="1"/>
  <c r="G116" i="1" l="1"/>
  <c r="I116" i="1" l="1"/>
  <c r="J116" i="1" s="1"/>
  <c r="D117" i="1"/>
  <c r="K119" i="1" l="1"/>
  <c r="F117" i="1"/>
  <c r="L117" i="1" s="1"/>
  <c r="H117" i="1"/>
  <c r="G117" i="1" l="1"/>
  <c r="D118" i="1" l="1"/>
  <c r="I117" i="1"/>
  <c r="J117" i="1" s="1"/>
  <c r="K120" i="1" l="1"/>
  <c r="H118" i="1"/>
  <c r="F118" i="1"/>
  <c r="L118" i="1" s="1"/>
  <c r="G118" i="1" l="1"/>
  <c r="I118" i="1" l="1"/>
  <c r="J118" i="1" s="1"/>
  <c r="D119" i="1"/>
  <c r="K121" i="1" l="1"/>
  <c r="F119" i="1"/>
  <c r="L119" i="1" s="1"/>
  <c r="H119" i="1"/>
  <c r="G119" i="1" l="1"/>
  <c r="D120" i="1" l="1"/>
  <c r="I119" i="1"/>
  <c r="J119" i="1" s="1"/>
  <c r="K122" i="1" l="1"/>
  <c r="H120" i="1"/>
  <c r="F120" i="1"/>
  <c r="L120" i="1" s="1"/>
  <c r="G120" i="1" l="1"/>
  <c r="I120" i="1" l="1"/>
  <c r="J120" i="1" s="1"/>
  <c r="D121" i="1"/>
  <c r="K123" i="1" l="1"/>
  <c r="F121" i="1"/>
  <c r="L121" i="1" s="1"/>
  <c r="H121" i="1"/>
  <c r="G121" i="1" l="1"/>
  <c r="D122" i="1" l="1"/>
  <c r="I121" i="1"/>
  <c r="J121" i="1" s="1"/>
  <c r="K124" i="1" l="1"/>
  <c r="H122" i="1"/>
  <c r="F122" i="1"/>
  <c r="L122" i="1" s="1"/>
  <c r="G122" i="1" l="1"/>
  <c r="I122" i="1" l="1"/>
  <c r="J122" i="1" s="1"/>
  <c r="D123" i="1"/>
  <c r="K125" i="1" l="1"/>
  <c r="H123" i="1"/>
  <c r="F123" i="1"/>
  <c r="L123" i="1" s="1"/>
  <c r="G123" i="1" l="1"/>
  <c r="I123" i="1" s="1"/>
  <c r="J123" i="1" s="1"/>
  <c r="K126" i="1" l="1"/>
  <c r="D124" i="1"/>
  <c r="F124" i="1" s="1"/>
  <c r="L124" i="1" s="1"/>
  <c r="H124" i="1"/>
  <c r="G124" i="1" l="1"/>
  <c r="I124" i="1" l="1"/>
  <c r="J124" i="1" s="1"/>
  <c r="D125" i="1"/>
  <c r="K127" i="1" l="1"/>
  <c r="F125" i="1"/>
  <c r="L125" i="1" s="1"/>
  <c r="H125" i="1"/>
  <c r="G125" i="1" l="1"/>
  <c r="D126" i="1" l="1"/>
  <c r="I125" i="1"/>
  <c r="J125" i="1" s="1"/>
  <c r="K128" i="1" l="1"/>
  <c r="H126" i="1"/>
  <c r="F126" i="1"/>
  <c r="L126" i="1" s="1"/>
  <c r="G126" i="1" l="1"/>
  <c r="I126" i="1" l="1"/>
  <c r="J126" i="1" s="1"/>
  <c r="D127" i="1"/>
  <c r="K129" i="1" l="1"/>
  <c r="F127" i="1"/>
  <c r="L127" i="1" s="1"/>
  <c r="H127" i="1"/>
  <c r="G127" i="1" l="1"/>
  <c r="D128" i="1" l="1"/>
  <c r="I127" i="1"/>
  <c r="J127" i="1" s="1"/>
  <c r="K130" i="1" l="1"/>
  <c r="F128" i="1"/>
  <c r="L128" i="1" s="1"/>
  <c r="H128" i="1"/>
  <c r="G128" i="1" l="1"/>
  <c r="I128" i="1" s="1"/>
  <c r="J128" i="1" s="1"/>
  <c r="K131" i="1" l="1"/>
  <c r="D129" i="1"/>
  <c r="F129" i="1" s="1"/>
  <c r="H129" i="1"/>
  <c r="L129" i="1" l="1"/>
  <c r="G129" i="1"/>
  <c r="I129" i="1" s="1"/>
  <c r="J129" i="1" s="1"/>
  <c r="D130" i="1" l="1"/>
  <c r="F130" i="1" s="1"/>
  <c r="L130" i="1" s="1"/>
  <c r="K132" i="1"/>
  <c r="H130" i="1"/>
  <c r="G130" i="1" l="1"/>
  <c r="I130" i="1" s="1"/>
  <c r="J130" i="1" s="1"/>
  <c r="K133" i="1" l="1"/>
  <c r="D131" i="1"/>
  <c r="F131" i="1" s="1"/>
  <c r="L131" i="1" s="1"/>
  <c r="H131" i="1"/>
  <c r="G131" i="1" l="1"/>
  <c r="I131" i="1" s="1"/>
  <c r="J131" i="1" s="1"/>
  <c r="K134" i="1" l="1"/>
  <c r="D132" i="1"/>
  <c r="F132" i="1" s="1"/>
  <c r="L132" i="1" s="1"/>
  <c r="H132" i="1"/>
  <c r="G132" i="1" l="1"/>
  <c r="D133" i="1" s="1"/>
  <c r="I132" i="1" l="1"/>
  <c r="J132" i="1" s="1"/>
  <c r="F133" i="1"/>
  <c r="L133" i="1" s="1"/>
  <c r="K135" i="1" l="1"/>
  <c r="H133" i="1"/>
  <c r="G133" i="1"/>
  <c r="D134" i="1" l="1"/>
  <c r="I133" i="1"/>
  <c r="J133" i="1" s="1"/>
  <c r="K136" i="1" l="1"/>
  <c r="F134" i="1"/>
  <c r="L134" i="1" s="1"/>
  <c r="H134" i="1"/>
  <c r="G134" i="1" l="1"/>
  <c r="I134" i="1" s="1"/>
  <c r="J134" i="1" s="1"/>
  <c r="K137" i="1" l="1"/>
  <c r="D135" i="1"/>
  <c r="F135" i="1" s="1"/>
  <c r="H135" i="1"/>
  <c r="L135" i="1" l="1"/>
  <c r="G135" i="1"/>
  <c r="I135" i="1" s="1"/>
  <c r="J135" i="1" s="1"/>
  <c r="D136" i="1" l="1"/>
  <c r="F136" i="1" s="1"/>
  <c r="L136" i="1" s="1"/>
  <c r="K138" i="1"/>
  <c r="H136" i="1"/>
  <c r="G136" i="1" l="1"/>
  <c r="I136" i="1" s="1"/>
  <c r="J136" i="1" s="1"/>
  <c r="K139" i="1" l="1"/>
  <c r="D137" i="1"/>
  <c r="F137" i="1" s="1"/>
  <c r="L137" i="1" s="1"/>
  <c r="H137" i="1"/>
  <c r="G137" i="1" l="1"/>
  <c r="D138" i="1" l="1"/>
  <c r="I137" i="1"/>
  <c r="J137" i="1" s="1"/>
  <c r="K140" i="1" l="1"/>
  <c r="H138" i="1"/>
  <c r="F138" i="1"/>
  <c r="L138" i="1" s="1"/>
  <c r="G138" i="1" l="1"/>
  <c r="I138" i="1" s="1"/>
  <c r="J138" i="1" s="1"/>
  <c r="K141" i="1" l="1"/>
  <c r="D139" i="1"/>
  <c r="F139" i="1" s="1"/>
  <c r="L139" i="1" s="1"/>
  <c r="H139" i="1"/>
  <c r="G139" i="1" l="1"/>
  <c r="D140" i="1" s="1"/>
  <c r="I139" i="1" l="1"/>
  <c r="J139" i="1" s="1"/>
  <c r="F140" i="1"/>
  <c r="L140" i="1" s="1"/>
  <c r="K142" i="1" l="1"/>
  <c r="H140" i="1"/>
  <c r="G140" i="1"/>
  <c r="I140" i="1" l="1"/>
  <c r="J140" i="1" s="1"/>
  <c r="H141" i="1" s="1"/>
  <c r="D141" i="1"/>
  <c r="F141" i="1" s="1"/>
  <c r="L141" i="1" s="1"/>
  <c r="K143" i="1" l="1"/>
  <c r="G141" i="1"/>
  <c r="D142" i="1" l="1"/>
  <c r="I141" i="1"/>
  <c r="J141" i="1" s="1"/>
  <c r="K144" i="1" l="1"/>
  <c r="H142" i="1"/>
  <c r="F142" i="1"/>
  <c r="L142" i="1" s="1"/>
  <c r="G142" i="1" l="1"/>
  <c r="I142" i="1" l="1"/>
  <c r="J142" i="1" s="1"/>
  <c r="D143" i="1"/>
  <c r="K145" i="1" l="1"/>
  <c r="F143" i="1"/>
  <c r="L143" i="1" s="1"/>
  <c r="H143" i="1"/>
  <c r="G143" i="1" l="1"/>
  <c r="D144" i="1" s="1"/>
  <c r="I143" i="1" l="1"/>
  <c r="J143" i="1" s="1"/>
  <c r="H144" i="1" s="1"/>
  <c r="F144" i="1"/>
  <c r="L144" i="1" s="1"/>
  <c r="K146" i="1" l="1"/>
  <c r="G144" i="1"/>
  <c r="D145" i="1" l="1"/>
  <c r="I144" i="1"/>
  <c r="J144" i="1" s="1"/>
  <c r="K147" i="1" l="1"/>
  <c r="H145" i="1"/>
  <c r="F145" i="1"/>
  <c r="L145" i="1" s="1"/>
  <c r="G145" i="1" l="1"/>
  <c r="D146" i="1" l="1"/>
  <c r="I145" i="1"/>
  <c r="J145" i="1" s="1"/>
  <c r="K148" i="1" l="1"/>
  <c r="H146" i="1"/>
  <c r="F146" i="1"/>
  <c r="L146" i="1" s="1"/>
  <c r="G146" i="1" l="1"/>
  <c r="D147" i="1" s="1"/>
  <c r="I146" i="1" l="1"/>
  <c r="J146" i="1" s="1"/>
  <c r="K149" i="1" s="1"/>
  <c r="F147" i="1"/>
  <c r="L147" i="1" s="1"/>
  <c r="H147" i="1" l="1"/>
  <c r="G147" i="1"/>
  <c r="I147" i="1" l="1"/>
  <c r="J147" i="1" s="1"/>
  <c r="D148" i="1"/>
  <c r="K150" i="1" l="1"/>
  <c r="F148" i="1"/>
  <c r="L148" i="1" s="1"/>
  <c r="H148" i="1"/>
  <c r="G148" i="1" l="1"/>
  <c r="I148" i="1" s="1"/>
  <c r="J148" i="1" s="1"/>
  <c r="K151" i="1" l="1"/>
  <c r="D149" i="1"/>
  <c r="F149" i="1" s="1"/>
  <c r="L149" i="1" s="1"/>
  <c r="H149" i="1"/>
  <c r="G149" i="1" l="1"/>
  <c r="D150" i="1" l="1"/>
  <c r="I149" i="1"/>
  <c r="J149" i="1" s="1"/>
  <c r="K152" i="1" l="1"/>
  <c r="F150" i="1"/>
  <c r="L150" i="1" s="1"/>
  <c r="H150" i="1"/>
  <c r="G150" i="1" l="1"/>
  <c r="I150" i="1" s="1"/>
  <c r="J150" i="1" s="1"/>
  <c r="K153" i="1" l="1"/>
  <c r="D151" i="1"/>
  <c r="F151" i="1" s="1"/>
  <c r="L151" i="1" s="1"/>
  <c r="H151" i="1"/>
  <c r="G151" i="1" l="1"/>
  <c r="I151" i="1" s="1"/>
  <c r="J151" i="1" s="1"/>
  <c r="K154" i="1" l="1"/>
  <c r="D152" i="1"/>
  <c r="F152" i="1" s="1"/>
  <c r="L152" i="1" s="1"/>
  <c r="H152" i="1"/>
  <c r="G152" i="1" l="1"/>
  <c r="I152" i="1" s="1"/>
  <c r="J152" i="1" s="1"/>
  <c r="K155" i="1" l="1"/>
  <c r="D153" i="1"/>
  <c r="F153" i="1" s="1"/>
  <c r="L153" i="1" s="1"/>
  <c r="H153" i="1"/>
  <c r="G153" i="1" l="1"/>
  <c r="D154" i="1" l="1"/>
  <c r="I153" i="1"/>
  <c r="J153" i="1" s="1"/>
  <c r="K156" i="1" l="1"/>
  <c r="F154" i="1"/>
  <c r="L154" i="1" s="1"/>
  <c r="H154" i="1"/>
  <c r="G154" i="1" l="1"/>
  <c r="D155" i="1" s="1"/>
  <c r="I154" i="1" l="1"/>
  <c r="J154" i="1" s="1"/>
  <c r="F155" i="1"/>
  <c r="L155" i="1" s="1"/>
  <c r="K157" i="1" l="1"/>
  <c r="H155" i="1"/>
  <c r="G155" i="1"/>
  <c r="D156" i="1" s="1"/>
  <c r="I155" i="1" l="1"/>
  <c r="J155" i="1" s="1"/>
  <c r="F156" i="1"/>
  <c r="L156" i="1" s="1"/>
  <c r="K158" i="1" l="1"/>
  <c r="H156" i="1"/>
  <c r="G156" i="1"/>
  <c r="I156" i="1" l="1"/>
  <c r="J156" i="1" s="1"/>
  <c r="D157" i="1"/>
  <c r="F157" i="1" s="1"/>
  <c r="L157" i="1" s="1"/>
  <c r="H157" i="1" l="1"/>
  <c r="K159" i="1"/>
  <c r="G157" i="1"/>
  <c r="I157" i="1" l="1"/>
  <c r="J157" i="1" s="1"/>
  <c r="H158" i="1" s="1"/>
  <c r="K160" i="1"/>
  <c r="D158" i="1"/>
  <c r="F158" i="1" s="1"/>
  <c r="L158" i="1" l="1"/>
  <c r="G158" i="1"/>
  <c r="D159" i="1" s="1"/>
  <c r="I158" i="1" l="1"/>
  <c r="J158" i="1" s="1"/>
  <c r="F159" i="1"/>
  <c r="L159" i="1" s="1"/>
  <c r="K161" i="1" l="1"/>
  <c r="H159" i="1"/>
  <c r="G159" i="1"/>
  <c r="I159" i="1" l="1"/>
  <c r="J159" i="1" s="1"/>
  <c r="D160" i="1"/>
  <c r="K162" i="1" l="1"/>
  <c r="F160" i="1"/>
  <c r="L160" i="1" s="1"/>
  <c r="H160" i="1"/>
  <c r="G160" i="1" l="1"/>
  <c r="D161" i="1" s="1"/>
  <c r="I160" i="1" l="1"/>
  <c r="J160" i="1" s="1"/>
  <c r="F161" i="1"/>
  <c r="L161" i="1" s="1"/>
  <c r="K163" i="1" l="1"/>
  <c r="G161" i="1"/>
  <c r="D162" i="1" s="1"/>
  <c r="H161" i="1"/>
  <c r="I161" i="1" l="1"/>
  <c r="J161" i="1" s="1"/>
  <c r="F162" i="1"/>
  <c r="L162" i="1" s="1"/>
  <c r="K164" i="1" l="1"/>
  <c r="H162" i="1"/>
  <c r="G162" i="1"/>
  <c r="D163" i="1" s="1"/>
  <c r="I162" i="1" l="1"/>
  <c r="J162" i="1" s="1"/>
  <c r="F163" i="1"/>
  <c r="L163" i="1" s="1"/>
  <c r="K165" i="1" l="1"/>
  <c r="H163" i="1"/>
  <c r="G163" i="1"/>
  <c r="I163" i="1" l="1"/>
  <c r="J163" i="1" s="1"/>
  <c r="D164" i="1"/>
  <c r="K166" i="1" l="1"/>
  <c r="F164" i="1"/>
  <c r="L164" i="1" s="1"/>
  <c r="H164" i="1"/>
  <c r="G164" i="1" l="1"/>
  <c r="I164" i="1" s="1"/>
  <c r="J164" i="1" s="1"/>
  <c r="K167" i="1" l="1"/>
  <c r="D165" i="1"/>
  <c r="F165" i="1" s="1"/>
  <c r="L165" i="1" s="1"/>
  <c r="H165" i="1"/>
  <c r="G165" i="1" l="1"/>
  <c r="I165" i="1" l="1"/>
  <c r="J165" i="1" s="1"/>
  <c r="D166" i="1"/>
  <c r="K168" i="1" l="1"/>
  <c r="F166" i="1"/>
  <c r="L166" i="1" s="1"/>
  <c r="H166" i="1"/>
  <c r="G166" i="1" l="1"/>
  <c r="I166" i="1" s="1"/>
  <c r="J166" i="1" s="1"/>
  <c r="K169" i="1" l="1"/>
  <c r="D167" i="1"/>
  <c r="F167" i="1" s="1"/>
  <c r="L167" i="1" s="1"/>
  <c r="H167" i="1"/>
  <c r="G167" i="1" l="1"/>
  <c r="I167" i="1" l="1"/>
  <c r="J167" i="1" s="1"/>
  <c r="D168" i="1"/>
  <c r="K170" i="1" l="1"/>
  <c r="F168" i="1"/>
  <c r="L168" i="1" s="1"/>
  <c r="H168" i="1"/>
  <c r="G168" i="1" l="1"/>
  <c r="D169" i="1" s="1"/>
  <c r="I168" i="1" l="1"/>
  <c r="J168" i="1" s="1"/>
  <c r="F169" i="1"/>
  <c r="L169" i="1" s="1"/>
  <c r="K171" i="1" l="1"/>
  <c r="H169" i="1"/>
  <c r="G169" i="1"/>
  <c r="I169" i="1" l="1"/>
  <c r="J169" i="1" s="1"/>
  <c r="D170" i="1"/>
  <c r="K172" i="1" l="1"/>
  <c r="H170" i="1"/>
  <c r="F170" i="1"/>
  <c r="L170" i="1" s="1"/>
  <c r="G170" i="1" l="1"/>
  <c r="I170" i="1" s="1"/>
  <c r="J170" i="1" s="1"/>
  <c r="K173" i="1" l="1"/>
  <c r="D171" i="1"/>
  <c r="F171" i="1" s="1"/>
  <c r="L171" i="1" s="1"/>
  <c r="H171" i="1"/>
  <c r="G171" i="1" l="1"/>
  <c r="D172" i="1" s="1"/>
  <c r="I171" i="1" l="1"/>
  <c r="J171" i="1" s="1"/>
  <c r="F172" i="1"/>
  <c r="L172" i="1" s="1"/>
  <c r="K174" i="1" l="1"/>
  <c r="H172" i="1"/>
  <c r="G172" i="1"/>
  <c r="D173" i="1" s="1"/>
  <c r="I172" i="1" l="1"/>
  <c r="J172" i="1" s="1"/>
  <c r="F173" i="1"/>
  <c r="L173" i="1" s="1"/>
  <c r="K175" i="1" l="1"/>
  <c r="H173" i="1"/>
  <c r="G173" i="1"/>
  <c r="D174" i="1" l="1"/>
  <c r="I173" i="1"/>
  <c r="J173" i="1" s="1"/>
  <c r="K176" i="1" l="1"/>
  <c r="H174" i="1"/>
  <c r="F174" i="1"/>
  <c r="L174" i="1" s="1"/>
  <c r="G174" i="1" l="1"/>
  <c r="I174" i="1" l="1"/>
  <c r="J174" i="1" s="1"/>
  <c r="D175" i="1"/>
  <c r="K177" i="1" l="1"/>
  <c r="H175" i="1"/>
  <c r="F175" i="1"/>
  <c r="L175" i="1" s="1"/>
  <c r="G175" i="1" l="1"/>
  <c r="I175" i="1" s="1"/>
  <c r="J175" i="1" s="1"/>
  <c r="K178" i="1" l="1"/>
  <c r="D176" i="1"/>
  <c r="F176" i="1" s="1"/>
  <c r="L176" i="1" s="1"/>
  <c r="H176" i="1"/>
  <c r="G176" i="1" l="1"/>
  <c r="D177" i="1" s="1"/>
  <c r="I176" i="1" l="1"/>
  <c r="J176" i="1" s="1"/>
  <c r="F177" i="1"/>
  <c r="L177" i="1" s="1"/>
  <c r="K179" i="1" l="1"/>
  <c r="H177" i="1"/>
  <c r="G177" i="1"/>
  <c r="I177" i="1" l="1"/>
  <c r="J177" i="1" s="1"/>
  <c r="H178" i="1" s="1"/>
  <c r="D178" i="1"/>
  <c r="F178" i="1" s="1"/>
  <c r="L178" i="1" s="1"/>
  <c r="K180" i="1" l="1"/>
  <c r="G178" i="1"/>
  <c r="I178" i="1" s="1"/>
  <c r="J178" i="1" s="1"/>
  <c r="K181" i="1" l="1"/>
  <c r="D179" i="1"/>
  <c r="F179" i="1" s="1"/>
  <c r="L179" i="1" s="1"/>
  <c r="H179" i="1"/>
  <c r="G179" i="1" l="1"/>
  <c r="I179" i="1" l="1"/>
  <c r="J179" i="1" s="1"/>
  <c r="D180" i="1"/>
  <c r="K182" i="1" l="1"/>
  <c r="F180" i="1"/>
  <c r="L180" i="1" s="1"/>
  <c r="H180" i="1"/>
  <c r="G180" i="1" l="1"/>
  <c r="I180" i="1" s="1"/>
  <c r="J180" i="1" s="1"/>
  <c r="K183" i="1" l="1"/>
  <c r="D181" i="1"/>
  <c r="F181" i="1" s="1"/>
  <c r="L181" i="1" s="1"/>
  <c r="H181" i="1"/>
  <c r="G181" i="1" l="1"/>
  <c r="I181" i="1" s="1"/>
  <c r="J181" i="1" s="1"/>
  <c r="K184" i="1" l="1"/>
  <c r="D182" i="1"/>
  <c r="F182" i="1" s="1"/>
  <c r="L182" i="1" s="1"/>
  <c r="H182" i="1"/>
  <c r="G182" i="1" l="1"/>
  <c r="I182" i="1" l="1"/>
  <c r="J182" i="1" s="1"/>
  <c r="D183" i="1"/>
  <c r="K185" i="1" l="1"/>
  <c r="F183" i="1"/>
  <c r="L183" i="1" s="1"/>
  <c r="H183" i="1"/>
  <c r="G183" i="1" l="1"/>
  <c r="D184" i="1" s="1"/>
  <c r="I183" i="1" l="1"/>
  <c r="J183" i="1" s="1"/>
  <c r="F184" i="1"/>
  <c r="L184" i="1" s="1"/>
  <c r="K186" i="1" l="1"/>
  <c r="H184" i="1"/>
  <c r="G184" i="1"/>
  <c r="I184" i="1" l="1"/>
  <c r="J184" i="1" s="1"/>
  <c r="D185" i="1"/>
  <c r="F185" i="1" s="1"/>
  <c r="L185" i="1" s="1"/>
  <c r="K187" i="1" l="1"/>
  <c r="H185" i="1"/>
  <c r="G185" i="1"/>
  <c r="D186" i="1" l="1"/>
  <c r="I185" i="1"/>
  <c r="J185" i="1" s="1"/>
  <c r="K188" i="1" l="1"/>
  <c r="F186" i="1"/>
  <c r="L186" i="1" s="1"/>
  <c r="H186" i="1"/>
  <c r="G186" i="1" l="1"/>
  <c r="D187" i="1" s="1"/>
  <c r="I186" i="1" l="1"/>
  <c r="J186" i="1" s="1"/>
  <c r="F187" i="1"/>
  <c r="L187" i="1" s="1"/>
  <c r="K189" i="1" l="1"/>
  <c r="H187" i="1"/>
  <c r="G187" i="1"/>
  <c r="D188" i="1" s="1"/>
  <c r="I187" i="1" l="1"/>
  <c r="J187" i="1" s="1"/>
  <c r="F188" i="1"/>
  <c r="L188" i="1" s="1"/>
  <c r="K190" i="1" l="1"/>
  <c r="H188" i="1"/>
  <c r="G188" i="1"/>
  <c r="D189" i="1" s="1"/>
  <c r="I188" i="1" l="1"/>
  <c r="J188" i="1" s="1"/>
  <c r="F189" i="1"/>
  <c r="L189" i="1" s="1"/>
  <c r="K191" i="1" l="1"/>
  <c r="H189" i="1"/>
  <c r="G189" i="1"/>
  <c r="I189" i="1" l="1"/>
  <c r="J189" i="1" s="1"/>
  <c r="D190" i="1"/>
  <c r="K192" i="1" l="1"/>
  <c r="F190" i="1"/>
  <c r="L190" i="1" s="1"/>
  <c r="H190" i="1"/>
  <c r="G190" i="1" l="1"/>
  <c r="I190" i="1" s="1"/>
  <c r="J190" i="1" s="1"/>
  <c r="K193" i="1" l="1"/>
  <c r="D191" i="1"/>
  <c r="F191" i="1" s="1"/>
  <c r="L191" i="1" s="1"/>
  <c r="H191" i="1"/>
  <c r="G191" i="1" l="1"/>
  <c r="I191" i="1" l="1"/>
  <c r="J191" i="1" s="1"/>
  <c r="D192" i="1"/>
  <c r="K194" i="1" l="1"/>
  <c r="H192" i="1"/>
  <c r="F192" i="1"/>
  <c r="L192" i="1" s="1"/>
  <c r="G192" i="1" l="1"/>
  <c r="I192" i="1" s="1"/>
  <c r="J192" i="1" s="1"/>
  <c r="K195" i="1" l="1"/>
  <c r="D193" i="1"/>
  <c r="F193" i="1" s="1"/>
  <c r="L193" i="1" s="1"/>
  <c r="H193" i="1"/>
  <c r="G193" i="1" l="1"/>
  <c r="I193" i="1" l="1"/>
  <c r="J193" i="1" s="1"/>
  <c r="D194" i="1"/>
  <c r="K196" i="1" l="1"/>
  <c r="F194" i="1"/>
  <c r="L194" i="1" s="1"/>
  <c r="H194" i="1"/>
  <c r="G194" i="1" l="1"/>
  <c r="I194" i="1" s="1"/>
  <c r="J194" i="1" s="1"/>
  <c r="K197" i="1" l="1"/>
  <c r="D195" i="1"/>
  <c r="F195" i="1" s="1"/>
  <c r="L195" i="1" s="1"/>
  <c r="H195" i="1"/>
  <c r="G195" i="1" l="1"/>
  <c r="I195" i="1" l="1"/>
  <c r="J195" i="1" s="1"/>
  <c r="D196" i="1"/>
  <c r="K198" i="1" l="1"/>
  <c r="H196" i="1"/>
  <c r="F196" i="1"/>
  <c r="L196" i="1" s="1"/>
  <c r="G196" i="1" l="1"/>
  <c r="D197" i="1" s="1"/>
  <c r="I196" i="1" l="1"/>
  <c r="J196" i="1" s="1"/>
  <c r="F197" i="1"/>
  <c r="L197" i="1" s="1"/>
  <c r="K199" i="1" l="1"/>
  <c r="H197" i="1"/>
  <c r="G197" i="1"/>
  <c r="D198" i="1" l="1"/>
  <c r="I197" i="1"/>
  <c r="J197" i="1" s="1"/>
  <c r="K200" i="1" l="1"/>
  <c r="H198" i="1"/>
  <c r="F198" i="1"/>
  <c r="L198" i="1" s="1"/>
  <c r="G198" i="1" l="1"/>
  <c r="D199" i="1" s="1"/>
  <c r="I198" i="1" l="1"/>
  <c r="J198" i="1" s="1"/>
  <c r="F199" i="1"/>
  <c r="L199" i="1" s="1"/>
  <c r="K201" i="1" l="1"/>
  <c r="H199" i="1"/>
  <c r="G199" i="1"/>
  <c r="D200" i="1" s="1"/>
  <c r="I199" i="1" l="1"/>
  <c r="J199" i="1" s="1"/>
  <c r="F200" i="1"/>
  <c r="L200" i="1" s="1"/>
  <c r="K202" i="1" l="1"/>
  <c r="H200" i="1"/>
  <c r="G200" i="1"/>
  <c r="D201" i="1" s="1"/>
  <c r="I200" i="1" l="1"/>
  <c r="J200" i="1" s="1"/>
  <c r="F201" i="1"/>
  <c r="L201" i="1" s="1"/>
  <c r="K203" i="1" l="1"/>
  <c r="H201" i="1"/>
  <c r="G201" i="1"/>
  <c r="D202" i="1" l="1"/>
  <c r="I201" i="1"/>
  <c r="J201" i="1" s="1"/>
  <c r="K204" i="1" l="1"/>
  <c r="H202" i="1"/>
  <c r="F202" i="1"/>
  <c r="L202" i="1" s="1"/>
  <c r="G202" i="1" l="1"/>
  <c r="I202" i="1" s="1"/>
  <c r="J202" i="1" s="1"/>
  <c r="K205" i="1" l="1"/>
  <c r="D203" i="1"/>
  <c r="F203" i="1" s="1"/>
  <c r="L203" i="1" s="1"/>
  <c r="H203" i="1"/>
  <c r="G203" i="1" l="1"/>
  <c r="I203" i="1" l="1"/>
  <c r="J203" i="1" s="1"/>
  <c r="D204" i="1"/>
  <c r="K206" i="1" l="1"/>
  <c r="H204" i="1"/>
  <c r="F204" i="1"/>
  <c r="L204" i="1" s="1"/>
  <c r="G204" i="1" l="1"/>
  <c r="D205" i="1" s="1"/>
  <c r="I204" i="1" l="1"/>
  <c r="J204" i="1" s="1"/>
  <c r="F205" i="1"/>
  <c r="L205" i="1" s="1"/>
  <c r="K207" i="1" l="1"/>
  <c r="H205" i="1"/>
  <c r="G205" i="1"/>
  <c r="D206" i="1" l="1"/>
  <c r="I205" i="1"/>
  <c r="J205" i="1" s="1"/>
  <c r="K208" i="1" s="1"/>
  <c r="F206" i="1" l="1"/>
  <c r="L206" i="1" s="1"/>
  <c r="H206" i="1"/>
  <c r="G206" i="1" l="1"/>
  <c r="D207" i="1" s="1"/>
  <c r="I206" i="1" l="1"/>
  <c r="J206" i="1" s="1"/>
  <c r="F207" i="1"/>
  <c r="L207" i="1" s="1"/>
  <c r="K209" i="1" l="1"/>
  <c r="H207" i="1"/>
  <c r="G207" i="1"/>
  <c r="I207" i="1" l="1"/>
  <c r="J207" i="1" s="1"/>
  <c r="H208" i="1" s="1"/>
  <c r="D208" i="1"/>
  <c r="F208" i="1" s="1"/>
  <c r="L208" i="1" s="1"/>
  <c r="G208" i="1" l="1"/>
  <c r="D209" i="1" s="1"/>
  <c r="I208" i="1" l="1"/>
  <c r="J208" i="1" s="1"/>
  <c r="F209" i="1"/>
  <c r="H209" i="1" l="1"/>
  <c r="L209" i="1"/>
  <c r="F210" i="1"/>
  <c r="G209" i="1"/>
  <c r="I209" i="1" l="1"/>
  <c r="J209" i="1" s="1"/>
  <c r="E214" i="1" s="1"/>
  <c r="E212" i="1"/>
  <c r="K212" i="1"/>
  <c r="K213" i="1"/>
  <c r="H212" i="1" l="1"/>
  <c r="H213" i="1" s="1"/>
  <c r="E213" i="1"/>
  <c r="E215" i="1" s="1"/>
</calcChain>
</file>

<file path=xl/comments1.xml><?xml version="1.0" encoding="utf-8"?>
<comments xmlns="http://schemas.openxmlformats.org/spreadsheetml/2006/main">
  <authors>
    <author>Rui Assis</author>
  </authors>
  <commentList>
    <comment ref="F2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As vendas podem ser inferiores à procura</t>
        </r>
      </text>
    </comment>
  </commentList>
</comments>
</file>

<file path=xl/comments2.xml><?xml version="1.0" encoding="utf-8"?>
<comments xmlns="http://schemas.openxmlformats.org/spreadsheetml/2006/main">
  <authors>
    <author>Rui Assis</author>
  </authors>
  <commentList>
    <comment ref="L21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quantidade e morosidade a saldar</t>
        </r>
      </text>
    </comment>
  </commentList>
</comments>
</file>

<file path=xl/sharedStrings.xml><?xml version="1.0" encoding="utf-8"?>
<sst xmlns="http://schemas.openxmlformats.org/spreadsheetml/2006/main" count="106" uniqueCount="48">
  <si>
    <t>Dias</t>
  </si>
  <si>
    <t>Roturas</t>
  </si>
  <si>
    <t>Regras de gestão</t>
  </si>
  <si>
    <t>PE =</t>
  </si>
  <si>
    <t>Q =</t>
  </si>
  <si>
    <t>unidades</t>
  </si>
  <si>
    <t xml:space="preserve">Procura </t>
  </si>
  <si>
    <t>Média =</t>
  </si>
  <si>
    <t>Prazo aprovis. =</t>
  </si>
  <si>
    <t>unid./dia</t>
  </si>
  <si>
    <t>dias</t>
  </si>
  <si>
    <t>Stock médio =</t>
  </si>
  <si>
    <t>Modelo Retalhista</t>
  </si>
  <si>
    <t>Modelo Grossista</t>
  </si>
  <si>
    <t>Cobertura =</t>
  </si>
  <si>
    <t>Nível serviço =</t>
  </si>
  <si>
    <t>DP =</t>
  </si>
  <si>
    <t>Rotação =</t>
  </si>
  <si>
    <t>x/dia</t>
  </si>
  <si>
    <t>(em quantidade)</t>
  </si>
  <si>
    <t>(em frequência)</t>
  </si>
  <si>
    <t>Custo posse =</t>
  </si>
  <si>
    <t>Preço unitário =</t>
  </si>
  <si>
    <t>€</t>
  </si>
  <si>
    <t>Taxa posse =</t>
  </si>
  <si>
    <t>ano</t>
  </si>
  <si>
    <t>dias/ano</t>
  </si>
  <si>
    <t>€/dia</t>
  </si>
  <si>
    <t>Custo aprovisionamento =</t>
  </si>
  <si>
    <t>Custo de encomendar =</t>
  </si>
  <si>
    <t>Rui Assis</t>
  </si>
  <si>
    <t xml:space="preserve">Células a azul para dados, verde claro para cálculos intermédios e amarelo para resultados </t>
  </si>
  <si>
    <r>
      <t xml:space="preserve">Simulação de um sistema de gestão de </t>
    </r>
    <r>
      <rPr>
        <b/>
        <i/>
        <sz val="14"/>
        <color indexed="12"/>
        <rFont val="Times New Roman"/>
        <family val="1"/>
      </rPr>
      <t>stocks</t>
    </r>
  </si>
  <si>
    <t>Custo gestão =</t>
  </si>
  <si>
    <t>Encomendas pendentes (fim do dia)</t>
  </si>
  <si>
    <t xml:space="preserve">Vendas </t>
  </si>
  <si>
    <t>Stock final (fim do dia)</t>
  </si>
  <si>
    <t>Stock inicial (início do dia)</t>
  </si>
  <si>
    <t>Nível de stock (fim do dia)</t>
  </si>
  <si>
    <t xml:space="preserve">Quant. encomendada (fim do dia) </t>
  </si>
  <si>
    <t>Quant. recebida (início do dia)</t>
  </si>
  <si>
    <t>Totais =</t>
  </si>
  <si>
    <t>Regime =</t>
  </si>
  <si>
    <t>Gestão de Operações</t>
  </si>
  <si>
    <t>http://www.rassis.com</t>
  </si>
  <si>
    <t>Premir sucessivamente a tecla de função F9 para recalcular</t>
  </si>
  <si>
    <t>(em gravidade)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</si>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</sst>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5" borderId="0" xfId="0" applyFont="1" applyFill="1" applyProtection="1"/>
    <xf numFmtId="0" fontId="8" fillId="5" borderId="0" xfId="0" applyFont="1" applyFill="1" applyAlignment="1" applyProtection="1">
      <alignment horizontal="center"/>
    </xf>
    <xf numFmtId="0" fontId="9" fillId="2" borderId="0" xfId="0" quotePrefix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16" fillId="2" borderId="4" xfId="0" applyNumberFormat="1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20" fillId="2" borderId="0" xfId="0" applyFont="1" applyFill="1" applyAlignment="1">
      <alignment horizontal="center"/>
    </xf>
    <xf numFmtId="15" fontId="11" fillId="2" borderId="0" xfId="0" applyNumberFormat="1" applyFont="1" applyFill="1" applyAlignment="1" applyProtection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21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800413650465"/>
          <c:y val="0.10338983050847457"/>
          <c:w val="0.79317476732161318"/>
          <c:h val="0.74406779661016953"/>
        </c:manualLayout>
      </c:layout>
      <c:lineChart>
        <c:grouping val="standard"/>
        <c:varyColors val="0"/>
        <c:ser>
          <c:idx val="0"/>
          <c:order val="0"/>
          <c:tx>
            <c:v>Stock fim de dia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Retalhista!$C$10:$C$109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Retalhista!$G$10:$G$109</c:f>
              <c:numCache>
                <c:formatCode>General</c:formatCode>
                <c:ptCount val="100"/>
                <c:pt idx="0">
                  <c:v>421</c:v>
                </c:pt>
                <c:pt idx="1">
                  <c:v>244</c:v>
                </c:pt>
                <c:pt idx="2">
                  <c:v>59</c:v>
                </c:pt>
                <c:pt idx="3">
                  <c:v>0</c:v>
                </c:pt>
                <c:pt idx="4">
                  <c:v>0</c:v>
                </c:pt>
                <c:pt idx="5">
                  <c:v>793</c:v>
                </c:pt>
                <c:pt idx="6">
                  <c:v>560</c:v>
                </c:pt>
                <c:pt idx="7">
                  <c:v>408</c:v>
                </c:pt>
                <c:pt idx="8">
                  <c:v>179</c:v>
                </c:pt>
                <c:pt idx="9">
                  <c:v>0</c:v>
                </c:pt>
                <c:pt idx="10">
                  <c:v>882</c:v>
                </c:pt>
                <c:pt idx="11">
                  <c:v>669</c:v>
                </c:pt>
                <c:pt idx="12">
                  <c:v>476</c:v>
                </c:pt>
                <c:pt idx="13">
                  <c:v>326</c:v>
                </c:pt>
                <c:pt idx="14">
                  <c:v>125</c:v>
                </c:pt>
                <c:pt idx="15">
                  <c:v>1016</c:v>
                </c:pt>
                <c:pt idx="16">
                  <c:v>772</c:v>
                </c:pt>
                <c:pt idx="17">
                  <c:v>616</c:v>
                </c:pt>
                <c:pt idx="18">
                  <c:v>408</c:v>
                </c:pt>
                <c:pt idx="19">
                  <c:v>263</c:v>
                </c:pt>
                <c:pt idx="20">
                  <c:v>79</c:v>
                </c:pt>
                <c:pt idx="21">
                  <c:v>889</c:v>
                </c:pt>
                <c:pt idx="22">
                  <c:v>700</c:v>
                </c:pt>
                <c:pt idx="23">
                  <c:v>487</c:v>
                </c:pt>
                <c:pt idx="24">
                  <c:v>288</c:v>
                </c:pt>
                <c:pt idx="25">
                  <c:v>144</c:v>
                </c:pt>
                <c:pt idx="26">
                  <c:v>993</c:v>
                </c:pt>
                <c:pt idx="27">
                  <c:v>842</c:v>
                </c:pt>
                <c:pt idx="28">
                  <c:v>652</c:v>
                </c:pt>
                <c:pt idx="29">
                  <c:v>492</c:v>
                </c:pt>
                <c:pt idx="30">
                  <c:v>291</c:v>
                </c:pt>
                <c:pt idx="31">
                  <c:v>33</c:v>
                </c:pt>
                <c:pt idx="32">
                  <c:v>861</c:v>
                </c:pt>
                <c:pt idx="33">
                  <c:v>658</c:v>
                </c:pt>
                <c:pt idx="34">
                  <c:v>452</c:v>
                </c:pt>
                <c:pt idx="35">
                  <c:v>236</c:v>
                </c:pt>
                <c:pt idx="36">
                  <c:v>37</c:v>
                </c:pt>
                <c:pt idx="37">
                  <c:v>880</c:v>
                </c:pt>
                <c:pt idx="38">
                  <c:v>688</c:v>
                </c:pt>
                <c:pt idx="39">
                  <c:v>543</c:v>
                </c:pt>
                <c:pt idx="40">
                  <c:v>274</c:v>
                </c:pt>
                <c:pt idx="41">
                  <c:v>50</c:v>
                </c:pt>
                <c:pt idx="42">
                  <c:v>905</c:v>
                </c:pt>
                <c:pt idx="43">
                  <c:v>694</c:v>
                </c:pt>
                <c:pt idx="44">
                  <c:v>496</c:v>
                </c:pt>
                <c:pt idx="45">
                  <c:v>303</c:v>
                </c:pt>
                <c:pt idx="46">
                  <c:v>90</c:v>
                </c:pt>
                <c:pt idx="47">
                  <c:v>0</c:v>
                </c:pt>
                <c:pt idx="48">
                  <c:v>857</c:v>
                </c:pt>
                <c:pt idx="49">
                  <c:v>639</c:v>
                </c:pt>
                <c:pt idx="50">
                  <c:v>446</c:v>
                </c:pt>
                <c:pt idx="51">
                  <c:v>261</c:v>
                </c:pt>
                <c:pt idx="52">
                  <c:v>59</c:v>
                </c:pt>
                <c:pt idx="53">
                  <c:v>904</c:v>
                </c:pt>
                <c:pt idx="54">
                  <c:v>684</c:v>
                </c:pt>
                <c:pt idx="55">
                  <c:v>441</c:v>
                </c:pt>
                <c:pt idx="56">
                  <c:v>141</c:v>
                </c:pt>
                <c:pt idx="57">
                  <c:v>0</c:v>
                </c:pt>
                <c:pt idx="58">
                  <c:v>0</c:v>
                </c:pt>
                <c:pt idx="59">
                  <c:v>863</c:v>
                </c:pt>
                <c:pt idx="60">
                  <c:v>611</c:v>
                </c:pt>
                <c:pt idx="61">
                  <c:v>433</c:v>
                </c:pt>
                <c:pt idx="62">
                  <c:v>228</c:v>
                </c:pt>
                <c:pt idx="63">
                  <c:v>35</c:v>
                </c:pt>
                <c:pt idx="64">
                  <c:v>859</c:v>
                </c:pt>
                <c:pt idx="65">
                  <c:v>680</c:v>
                </c:pt>
                <c:pt idx="66">
                  <c:v>504</c:v>
                </c:pt>
                <c:pt idx="67">
                  <c:v>310</c:v>
                </c:pt>
                <c:pt idx="68">
                  <c:v>82</c:v>
                </c:pt>
                <c:pt idx="69">
                  <c:v>981</c:v>
                </c:pt>
                <c:pt idx="70">
                  <c:v>770</c:v>
                </c:pt>
                <c:pt idx="71">
                  <c:v>565</c:v>
                </c:pt>
                <c:pt idx="72">
                  <c:v>385</c:v>
                </c:pt>
                <c:pt idx="73">
                  <c:v>177</c:v>
                </c:pt>
                <c:pt idx="74">
                  <c:v>0</c:v>
                </c:pt>
                <c:pt idx="75">
                  <c:v>809</c:v>
                </c:pt>
                <c:pt idx="76">
                  <c:v>640</c:v>
                </c:pt>
                <c:pt idx="77">
                  <c:v>440</c:v>
                </c:pt>
                <c:pt idx="78">
                  <c:v>217</c:v>
                </c:pt>
                <c:pt idx="79">
                  <c:v>31</c:v>
                </c:pt>
                <c:pt idx="80">
                  <c:v>900</c:v>
                </c:pt>
                <c:pt idx="81">
                  <c:v>649</c:v>
                </c:pt>
                <c:pt idx="82">
                  <c:v>477</c:v>
                </c:pt>
                <c:pt idx="83">
                  <c:v>282</c:v>
                </c:pt>
                <c:pt idx="84">
                  <c:v>102</c:v>
                </c:pt>
                <c:pt idx="85">
                  <c:v>967</c:v>
                </c:pt>
                <c:pt idx="86">
                  <c:v>756</c:v>
                </c:pt>
                <c:pt idx="87">
                  <c:v>553</c:v>
                </c:pt>
                <c:pt idx="88">
                  <c:v>325</c:v>
                </c:pt>
                <c:pt idx="89">
                  <c:v>114</c:v>
                </c:pt>
                <c:pt idx="90">
                  <c:v>0</c:v>
                </c:pt>
                <c:pt idx="91">
                  <c:v>846</c:v>
                </c:pt>
                <c:pt idx="92">
                  <c:v>629</c:v>
                </c:pt>
                <c:pt idx="93">
                  <c:v>420</c:v>
                </c:pt>
                <c:pt idx="94">
                  <c:v>198</c:v>
                </c:pt>
                <c:pt idx="95">
                  <c:v>8</c:v>
                </c:pt>
                <c:pt idx="96">
                  <c:v>854</c:v>
                </c:pt>
                <c:pt idx="97">
                  <c:v>596</c:v>
                </c:pt>
                <c:pt idx="98">
                  <c:v>413</c:v>
                </c:pt>
                <c:pt idx="99">
                  <c:v>212</c:v>
                </c:pt>
              </c:numCache>
            </c:numRef>
          </c:val>
          <c:smooth val="0"/>
        </c:ser>
        <c:ser>
          <c:idx val="1"/>
          <c:order val="1"/>
          <c:tx>
            <c:v>Nível de Stock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Retalhista!$C$10:$C$109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Retalhista!$I$10:$I$109</c:f>
              <c:numCache>
                <c:formatCode>General</c:formatCode>
                <c:ptCount val="100"/>
                <c:pt idx="0">
                  <c:v>421</c:v>
                </c:pt>
                <c:pt idx="1">
                  <c:v>1294</c:v>
                </c:pt>
                <c:pt idx="2">
                  <c:v>1109</c:v>
                </c:pt>
                <c:pt idx="3">
                  <c:v>1050</c:v>
                </c:pt>
                <c:pt idx="4">
                  <c:v>1050</c:v>
                </c:pt>
                <c:pt idx="5">
                  <c:v>793</c:v>
                </c:pt>
                <c:pt idx="6">
                  <c:v>1610</c:v>
                </c:pt>
                <c:pt idx="7">
                  <c:v>1458</c:v>
                </c:pt>
                <c:pt idx="8">
                  <c:v>1229</c:v>
                </c:pt>
                <c:pt idx="9">
                  <c:v>1050</c:v>
                </c:pt>
                <c:pt idx="10">
                  <c:v>882</c:v>
                </c:pt>
                <c:pt idx="11">
                  <c:v>1719</c:v>
                </c:pt>
                <c:pt idx="12">
                  <c:v>1526</c:v>
                </c:pt>
                <c:pt idx="13">
                  <c:v>1376</c:v>
                </c:pt>
                <c:pt idx="14">
                  <c:v>1175</c:v>
                </c:pt>
                <c:pt idx="15">
                  <c:v>1016</c:v>
                </c:pt>
                <c:pt idx="16">
                  <c:v>772</c:v>
                </c:pt>
                <c:pt idx="17">
                  <c:v>1666</c:v>
                </c:pt>
                <c:pt idx="18">
                  <c:v>1458</c:v>
                </c:pt>
                <c:pt idx="19">
                  <c:v>1313</c:v>
                </c:pt>
                <c:pt idx="20">
                  <c:v>1129</c:v>
                </c:pt>
                <c:pt idx="21">
                  <c:v>889</c:v>
                </c:pt>
                <c:pt idx="22">
                  <c:v>1750</c:v>
                </c:pt>
                <c:pt idx="23">
                  <c:v>1537</c:v>
                </c:pt>
                <c:pt idx="24">
                  <c:v>1338</c:v>
                </c:pt>
                <c:pt idx="25">
                  <c:v>1194</c:v>
                </c:pt>
                <c:pt idx="26">
                  <c:v>993</c:v>
                </c:pt>
                <c:pt idx="27">
                  <c:v>842</c:v>
                </c:pt>
                <c:pt idx="28">
                  <c:v>1702</c:v>
                </c:pt>
                <c:pt idx="29">
                  <c:v>1542</c:v>
                </c:pt>
                <c:pt idx="30">
                  <c:v>1341</c:v>
                </c:pt>
                <c:pt idx="31">
                  <c:v>1083</c:v>
                </c:pt>
                <c:pt idx="32">
                  <c:v>861</c:v>
                </c:pt>
                <c:pt idx="33">
                  <c:v>1708</c:v>
                </c:pt>
                <c:pt idx="34">
                  <c:v>1502</c:v>
                </c:pt>
                <c:pt idx="35">
                  <c:v>1286</c:v>
                </c:pt>
                <c:pt idx="36">
                  <c:v>1087</c:v>
                </c:pt>
                <c:pt idx="37">
                  <c:v>880</c:v>
                </c:pt>
                <c:pt idx="38">
                  <c:v>1738</c:v>
                </c:pt>
                <c:pt idx="39">
                  <c:v>1593</c:v>
                </c:pt>
                <c:pt idx="40">
                  <c:v>1324</c:v>
                </c:pt>
                <c:pt idx="41">
                  <c:v>1100</c:v>
                </c:pt>
                <c:pt idx="42">
                  <c:v>905</c:v>
                </c:pt>
                <c:pt idx="43">
                  <c:v>694</c:v>
                </c:pt>
                <c:pt idx="44">
                  <c:v>1546</c:v>
                </c:pt>
                <c:pt idx="45">
                  <c:v>1353</c:v>
                </c:pt>
                <c:pt idx="46">
                  <c:v>1140</c:v>
                </c:pt>
                <c:pt idx="47">
                  <c:v>1050</c:v>
                </c:pt>
                <c:pt idx="48">
                  <c:v>857</c:v>
                </c:pt>
                <c:pt idx="49">
                  <c:v>1689</c:v>
                </c:pt>
                <c:pt idx="50">
                  <c:v>1496</c:v>
                </c:pt>
                <c:pt idx="51">
                  <c:v>1311</c:v>
                </c:pt>
                <c:pt idx="52">
                  <c:v>1109</c:v>
                </c:pt>
                <c:pt idx="53">
                  <c:v>904</c:v>
                </c:pt>
                <c:pt idx="54">
                  <c:v>684</c:v>
                </c:pt>
                <c:pt idx="55">
                  <c:v>1491</c:v>
                </c:pt>
                <c:pt idx="56">
                  <c:v>1191</c:v>
                </c:pt>
                <c:pt idx="57">
                  <c:v>1050</c:v>
                </c:pt>
                <c:pt idx="58">
                  <c:v>1050</c:v>
                </c:pt>
                <c:pt idx="59">
                  <c:v>863</c:v>
                </c:pt>
                <c:pt idx="60">
                  <c:v>1661</c:v>
                </c:pt>
                <c:pt idx="61">
                  <c:v>1483</c:v>
                </c:pt>
                <c:pt idx="62">
                  <c:v>1278</c:v>
                </c:pt>
                <c:pt idx="63">
                  <c:v>1085</c:v>
                </c:pt>
                <c:pt idx="64">
                  <c:v>859</c:v>
                </c:pt>
                <c:pt idx="65">
                  <c:v>1730</c:v>
                </c:pt>
                <c:pt idx="66">
                  <c:v>1554</c:v>
                </c:pt>
                <c:pt idx="67">
                  <c:v>1360</c:v>
                </c:pt>
                <c:pt idx="68">
                  <c:v>1132</c:v>
                </c:pt>
                <c:pt idx="69">
                  <c:v>981</c:v>
                </c:pt>
                <c:pt idx="70">
                  <c:v>770</c:v>
                </c:pt>
                <c:pt idx="71">
                  <c:v>1615</c:v>
                </c:pt>
                <c:pt idx="72">
                  <c:v>1435</c:v>
                </c:pt>
                <c:pt idx="73">
                  <c:v>1227</c:v>
                </c:pt>
                <c:pt idx="74">
                  <c:v>1050</c:v>
                </c:pt>
                <c:pt idx="75">
                  <c:v>809</c:v>
                </c:pt>
                <c:pt idx="76">
                  <c:v>1690</c:v>
                </c:pt>
                <c:pt idx="77">
                  <c:v>1490</c:v>
                </c:pt>
                <c:pt idx="78">
                  <c:v>1267</c:v>
                </c:pt>
                <c:pt idx="79">
                  <c:v>1081</c:v>
                </c:pt>
                <c:pt idx="80">
                  <c:v>900</c:v>
                </c:pt>
                <c:pt idx="81">
                  <c:v>1699</c:v>
                </c:pt>
                <c:pt idx="82">
                  <c:v>1527</c:v>
                </c:pt>
                <c:pt idx="83">
                  <c:v>1332</c:v>
                </c:pt>
                <c:pt idx="84">
                  <c:v>1152</c:v>
                </c:pt>
                <c:pt idx="85">
                  <c:v>967</c:v>
                </c:pt>
                <c:pt idx="86">
                  <c:v>756</c:v>
                </c:pt>
                <c:pt idx="87">
                  <c:v>1603</c:v>
                </c:pt>
                <c:pt idx="88">
                  <c:v>1375</c:v>
                </c:pt>
                <c:pt idx="89">
                  <c:v>1164</c:v>
                </c:pt>
                <c:pt idx="90">
                  <c:v>1050</c:v>
                </c:pt>
                <c:pt idx="91">
                  <c:v>846</c:v>
                </c:pt>
                <c:pt idx="92">
                  <c:v>1679</c:v>
                </c:pt>
                <c:pt idx="93">
                  <c:v>1470</c:v>
                </c:pt>
                <c:pt idx="94">
                  <c:v>1248</c:v>
                </c:pt>
                <c:pt idx="95">
                  <c:v>1058</c:v>
                </c:pt>
                <c:pt idx="96">
                  <c:v>854</c:v>
                </c:pt>
                <c:pt idx="97">
                  <c:v>1646</c:v>
                </c:pt>
                <c:pt idx="98">
                  <c:v>1463</c:v>
                </c:pt>
                <c:pt idx="99">
                  <c:v>1262</c:v>
                </c:pt>
              </c:numCache>
            </c:numRef>
          </c:val>
          <c:smooth val="0"/>
        </c:ser>
        <c:ser>
          <c:idx val="2"/>
          <c:order val="2"/>
          <c:tx>
            <c:v>Ponto Encomenda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Retalhista!$U$10:$U$109</c:f>
              <c:numCache>
                <c:formatCode>General</c:formatCode>
                <c:ptCount val="100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900</c:v>
                </c:pt>
                <c:pt idx="56">
                  <c:v>900</c:v>
                </c:pt>
                <c:pt idx="57">
                  <c:v>900</c:v>
                </c:pt>
                <c:pt idx="58">
                  <c:v>900</c:v>
                </c:pt>
                <c:pt idx="59">
                  <c:v>900</c:v>
                </c:pt>
                <c:pt idx="60">
                  <c:v>900</c:v>
                </c:pt>
                <c:pt idx="61">
                  <c:v>900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900</c:v>
                </c:pt>
                <c:pt idx="66">
                  <c:v>900</c:v>
                </c:pt>
                <c:pt idx="67">
                  <c:v>900</c:v>
                </c:pt>
                <c:pt idx="68">
                  <c:v>900</c:v>
                </c:pt>
                <c:pt idx="69">
                  <c:v>900</c:v>
                </c:pt>
                <c:pt idx="70">
                  <c:v>900</c:v>
                </c:pt>
                <c:pt idx="71">
                  <c:v>900</c:v>
                </c:pt>
                <c:pt idx="72">
                  <c:v>900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900</c:v>
                </c:pt>
                <c:pt idx="81">
                  <c:v>900</c:v>
                </c:pt>
                <c:pt idx="82">
                  <c:v>900</c:v>
                </c:pt>
                <c:pt idx="83">
                  <c:v>900</c:v>
                </c:pt>
                <c:pt idx="84">
                  <c:v>900</c:v>
                </c:pt>
                <c:pt idx="85">
                  <c:v>900</c:v>
                </c:pt>
                <c:pt idx="86">
                  <c:v>900</c:v>
                </c:pt>
                <c:pt idx="87">
                  <c:v>900</c:v>
                </c:pt>
                <c:pt idx="88">
                  <c:v>900</c:v>
                </c:pt>
                <c:pt idx="89">
                  <c:v>900</c:v>
                </c:pt>
                <c:pt idx="90">
                  <c:v>900</c:v>
                </c:pt>
                <c:pt idx="91">
                  <c:v>900</c:v>
                </c:pt>
                <c:pt idx="92">
                  <c:v>900</c:v>
                </c:pt>
                <c:pt idx="93">
                  <c:v>900</c:v>
                </c:pt>
                <c:pt idx="94">
                  <c:v>900</c:v>
                </c:pt>
                <c:pt idx="95">
                  <c:v>900</c:v>
                </c:pt>
                <c:pt idx="96">
                  <c:v>900</c:v>
                </c:pt>
                <c:pt idx="97">
                  <c:v>900</c:v>
                </c:pt>
                <c:pt idx="98">
                  <c:v>900</c:v>
                </c:pt>
                <c:pt idx="99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275408"/>
        <c:axId val="435274288"/>
      </c:lineChart>
      <c:catAx>
        <c:axId val="43527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Dias</a:t>
                </a:r>
              </a:p>
            </c:rich>
          </c:tx>
          <c:layout>
            <c:manualLayout>
              <c:xMode val="edge"/>
              <c:yMode val="edge"/>
              <c:x val="0.49948288589788964"/>
              <c:y val="0.93728809251222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352742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3527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Unidades</a:t>
                </a:r>
              </a:p>
            </c:rich>
          </c:tx>
          <c:layout>
            <c:manualLayout>
              <c:xMode val="edge"/>
              <c:yMode val="edge"/>
              <c:x val="3.516028910679464E-2"/>
              <c:y val="0.43728818138561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3527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2543496271747"/>
          <c:y val="0.11820652173913042"/>
          <c:w val="0.18475559237779618"/>
          <c:h val="9.9184782608695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2450879007239"/>
          <c:y val="0.10338983050847457"/>
          <c:w val="0.78903826266804555"/>
          <c:h val="0.78644067796610173"/>
        </c:manualLayout>
      </c:layout>
      <c:lineChart>
        <c:grouping val="standard"/>
        <c:varyColors val="0"/>
        <c:ser>
          <c:idx val="0"/>
          <c:order val="0"/>
          <c:tx>
            <c:v>Stock fim de dia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Grossista!$C$10:$C$109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Grossista!$G$10:$G$109</c:f>
              <c:numCache>
                <c:formatCode>General</c:formatCode>
                <c:ptCount val="100"/>
                <c:pt idx="0">
                  <c:v>364</c:v>
                </c:pt>
                <c:pt idx="1">
                  <c:v>125</c:v>
                </c:pt>
                <c:pt idx="2">
                  <c:v>-134</c:v>
                </c:pt>
                <c:pt idx="3">
                  <c:v>-347</c:v>
                </c:pt>
                <c:pt idx="4">
                  <c:v>-515</c:v>
                </c:pt>
                <c:pt idx="5">
                  <c:v>285</c:v>
                </c:pt>
                <c:pt idx="6">
                  <c:v>164</c:v>
                </c:pt>
                <c:pt idx="7">
                  <c:v>-67</c:v>
                </c:pt>
                <c:pt idx="8">
                  <c:v>761</c:v>
                </c:pt>
                <c:pt idx="9">
                  <c:v>583</c:v>
                </c:pt>
                <c:pt idx="10">
                  <c:v>385</c:v>
                </c:pt>
                <c:pt idx="11">
                  <c:v>184</c:v>
                </c:pt>
                <c:pt idx="12">
                  <c:v>-20</c:v>
                </c:pt>
                <c:pt idx="13">
                  <c:v>874</c:v>
                </c:pt>
                <c:pt idx="14">
                  <c:v>670</c:v>
                </c:pt>
                <c:pt idx="15">
                  <c:v>487</c:v>
                </c:pt>
                <c:pt idx="16">
                  <c:v>303</c:v>
                </c:pt>
                <c:pt idx="17">
                  <c:v>137</c:v>
                </c:pt>
                <c:pt idx="18">
                  <c:v>993</c:v>
                </c:pt>
                <c:pt idx="19">
                  <c:v>814</c:v>
                </c:pt>
                <c:pt idx="20">
                  <c:v>634</c:v>
                </c:pt>
                <c:pt idx="21">
                  <c:v>451</c:v>
                </c:pt>
                <c:pt idx="22">
                  <c:v>267</c:v>
                </c:pt>
                <c:pt idx="23">
                  <c:v>40</c:v>
                </c:pt>
                <c:pt idx="24">
                  <c:v>915</c:v>
                </c:pt>
                <c:pt idx="25">
                  <c:v>665</c:v>
                </c:pt>
                <c:pt idx="26">
                  <c:v>494</c:v>
                </c:pt>
                <c:pt idx="27">
                  <c:v>261</c:v>
                </c:pt>
                <c:pt idx="28">
                  <c:v>72</c:v>
                </c:pt>
                <c:pt idx="29">
                  <c:v>-123</c:v>
                </c:pt>
                <c:pt idx="30">
                  <c:v>736</c:v>
                </c:pt>
                <c:pt idx="31">
                  <c:v>568</c:v>
                </c:pt>
                <c:pt idx="32">
                  <c:v>367</c:v>
                </c:pt>
                <c:pt idx="33">
                  <c:v>240</c:v>
                </c:pt>
                <c:pt idx="34">
                  <c:v>55</c:v>
                </c:pt>
                <c:pt idx="35">
                  <c:v>949</c:v>
                </c:pt>
                <c:pt idx="36">
                  <c:v>755</c:v>
                </c:pt>
                <c:pt idx="37">
                  <c:v>565</c:v>
                </c:pt>
                <c:pt idx="38">
                  <c:v>363</c:v>
                </c:pt>
                <c:pt idx="39">
                  <c:v>125</c:v>
                </c:pt>
                <c:pt idx="40">
                  <c:v>-119</c:v>
                </c:pt>
                <c:pt idx="41">
                  <c:v>733</c:v>
                </c:pt>
                <c:pt idx="42">
                  <c:v>524</c:v>
                </c:pt>
                <c:pt idx="43">
                  <c:v>341</c:v>
                </c:pt>
                <c:pt idx="44">
                  <c:v>129</c:v>
                </c:pt>
                <c:pt idx="45">
                  <c:v>-76</c:v>
                </c:pt>
                <c:pt idx="46">
                  <c:v>761</c:v>
                </c:pt>
                <c:pt idx="47">
                  <c:v>556</c:v>
                </c:pt>
                <c:pt idx="48">
                  <c:v>333</c:v>
                </c:pt>
                <c:pt idx="49">
                  <c:v>129</c:v>
                </c:pt>
                <c:pt idx="50">
                  <c:v>-30</c:v>
                </c:pt>
                <c:pt idx="51">
                  <c:v>783</c:v>
                </c:pt>
                <c:pt idx="52">
                  <c:v>541</c:v>
                </c:pt>
                <c:pt idx="53">
                  <c:v>334</c:v>
                </c:pt>
                <c:pt idx="54">
                  <c:v>175</c:v>
                </c:pt>
                <c:pt idx="55">
                  <c:v>-5</c:v>
                </c:pt>
                <c:pt idx="56">
                  <c:v>841</c:v>
                </c:pt>
                <c:pt idx="57">
                  <c:v>660</c:v>
                </c:pt>
                <c:pt idx="58">
                  <c:v>461</c:v>
                </c:pt>
                <c:pt idx="59">
                  <c:v>232</c:v>
                </c:pt>
                <c:pt idx="60">
                  <c:v>83</c:v>
                </c:pt>
                <c:pt idx="61">
                  <c:v>918</c:v>
                </c:pt>
                <c:pt idx="62">
                  <c:v>715</c:v>
                </c:pt>
                <c:pt idx="63">
                  <c:v>569</c:v>
                </c:pt>
                <c:pt idx="64">
                  <c:v>364</c:v>
                </c:pt>
                <c:pt idx="65">
                  <c:v>189</c:v>
                </c:pt>
                <c:pt idx="66">
                  <c:v>-10</c:v>
                </c:pt>
                <c:pt idx="67">
                  <c:v>794</c:v>
                </c:pt>
                <c:pt idx="68">
                  <c:v>587</c:v>
                </c:pt>
                <c:pt idx="69">
                  <c:v>397</c:v>
                </c:pt>
                <c:pt idx="70">
                  <c:v>216</c:v>
                </c:pt>
                <c:pt idx="71">
                  <c:v>11</c:v>
                </c:pt>
                <c:pt idx="72">
                  <c:v>875</c:v>
                </c:pt>
                <c:pt idx="73">
                  <c:v>674</c:v>
                </c:pt>
                <c:pt idx="74">
                  <c:v>455</c:v>
                </c:pt>
                <c:pt idx="75">
                  <c:v>246</c:v>
                </c:pt>
                <c:pt idx="76">
                  <c:v>41</c:v>
                </c:pt>
                <c:pt idx="77">
                  <c:v>887</c:v>
                </c:pt>
                <c:pt idx="78">
                  <c:v>703</c:v>
                </c:pt>
                <c:pt idx="79">
                  <c:v>518</c:v>
                </c:pt>
                <c:pt idx="80">
                  <c:v>307</c:v>
                </c:pt>
                <c:pt idx="81">
                  <c:v>91</c:v>
                </c:pt>
                <c:pt idx="82">
                  <c:v>945</c:v>
                </c:pt>
                <c:pt idx="83">
                  <c:v>768</c:v>
                </c:pt>
                <c:pt idx="84">
                  <c:v>585</c:v>
                </c:pt>
                <c:pt idx="85">
                  <c:v>443</c:v>
                </c:pt>
                <c:pt idx="86">
                  <c:v>255</c:v>
                </c:pt>
                <c:pt idx="87">
                  <c:v>32</c:v>
                </c:pt>
                <c:pt idx="88">
                  <c:v>940</c:v>
                </c:pt>
                <c:pt idx="89">
                  <c:v>772</c:v>
                </c:pt>
                <c:pt idx="90">
                  <c:v>595</c:v>
                </c:pt>
                <c:pt idx="91">
                  <c:v>477</c:v>
                </c:pt>
                <c:pt idx="92">
                  <c:v>259</c:v>
                </c:pt>
                <c:pt idx="93">
                  <c:v>47</c:v>
                </c:pt>
                <c:pt idx="94">
                  <c:v>888</c:v>
                </c:pt>
                <c:pt idx="95">
                  <c:v>694</c:v>
                </c:pt>
                <c:pt idx="96">
                  <c:v>483</c:v>
                </c:pt>
                <c:pt idx="97">
                  <c:v>256</c:v>
                </c:pt>
                <c:pt idx="98">
                  <c:v>8</c:v>
                </c:pt>
                <c:pt idx="99">
                  <c:v>855</c:v>
                </c:pt>
              </c:numCache>
            </c:numRef>
          </c:val>
          <c:smooth val="0"/>
        </c:ser>
        <c:ser>
          <c:idx val="1"/>
          <c:order val="1"/>
          <c:tx>
            <c:v>Nível de Stock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Grossista!$C$10:$C$109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Grossista!$I$10:$I$109</c:f>
              <c:numCache>
                <c:formatCode>General</c:formatCode>
                <c:ptCount val="100"/>
                <c:pt idx="0">
                  <c:v>364</c:v>
                </c:pt>
                <c:pt idx="1">
                  <c:v>1175</c:v>
                </c:pt>
                <c:pt idx="2">
                  <c:v>916</c:v>
                </c:pt>
                <c:pt idx="3">
                  <c:v>703</c:v>
                </c:pt>
                <c:pt idx="4">
                  <c:v>1585</c:v>
                </c:pt>
                <c:pt idx="5">
                  <c:v>1335</c:v>
                </c:pt>
                <c:pt idx="6">
                  <c:v>1214</c:v>
                </c:pt>
                <c:pt idx="7">
                  <c:v>983</c:v>
                </c:pt>
                <c:pt idx="8">
                  <c:v>761</c:v>
                </c:pt>
                <c:pt idx="9">
                  <c:v>1633</c:v>
                </c:pt>
                <c:pt idx="10">
                  <c:v>1435</c:v>
                </c:pt>
                <c:pt idx="11">
                  <c:v>1234</c:v>
                </c:pt>
                <c:pt idx="12">
                  <c:v>1030</c:v>
                </c:pt>
                <c:pt idx="13">
                  <c:v>874</c:v>
                </c:pt>
                <c:pt idx="14">
                  <c:v>1720</c:v>
                </c:pt>
                <c:pt idx="15">
                  <c:v>1537</c:v>
                </c:pt>
                <c:pt idx="16">
                  <c:v>1353</c:v>
                </c:pt>
                <c:pt idx="17">
                  <c:v>1187</c:v>
                </c:pt>
                <c:pt idx="18">
                  <c:v>993</c:v>
                </c:pt>
                <c:pt idx="19">
                  <c:v>814</c:v>
                </c:pt>
                <c:pt idx="20">
                  <c:v>1684</c:v>
                </c:pt>
                <c:pt idx="21">
                  <c:v>1501</c:v>
                </c:pt>
                <c:pt idx="22">
                  <c:v>1317</c:v>
                </c:pt>
                <c:pt idx="23">
                  <c:v>1090</c:v>
                </c:pt>
                <c:pt idx="24">
                  <c:v>915</c:v>
                </c:pt>
                <c:pt idx="25">
                  <c:v>665</c:v>
                </c:pt>
                <c:pt idx="26">
                  <c:v>1544</c:v>
                </c:pt>
                <c:pt idx="27">
                  <c:v>1311</c:v>
                </c:pt>
                <c:pt idx="28">
                  <c:v>1122</c:v>
                </c:pt>
                <c:pt idx="29">
                  <c:v>927</c:v>
                </c:pt>
                <c:pt idx="30">
                  <c:v>736</c:v>
                </c:pt>
                <c:pt idx="31">
                  <c:v>1618</c:v>
                </c:pt>
                <c:pt idx="32">
                  <c:v>1417</c:v>
                </c:pt>
                <c:pt idx="33">
                  <c:v>1290</c:v>
                </c:pt>
                <c:pt idx="34">
                  <c:v>1105</c:v>
                </c:pt>
                <c:pt idx="35">
                  <c:v>949</c:v>
                </c:pt>
                <c:pt idx="36">
                  <c:v>755</c:v>
                </c:pt>
                <c:pt idx="37">
                  <c:v>1615</c:v>
                </c:pt>
                <c:pt idx="38">
                  <c:v>1413</c:v>
                </c:pt>
                <c:pt idx="39">
                  <c:v>1175</c:v>
                </c:pt>
                <c:pt idx="40">
                  <c:v>931</c:v>
                </c:pt>
                <c:pt idx="41">
                  <c:v>733</c:v>
                </c:pt>
                <c:pt idx="42">
                  <c:v>1574</c:v>
                </c:pt>
                <c:pt idx="43">
                  <c:v>1391</c:v>
                </c:pt>
                <c:pt idx="44">
                  <c:v>1179</c:v>
                </c:pt>
                <c:pt idx="45">
                  <c:v>974</c:v>
                </c:pt>
                <c:pt idx="46">
                  <c:v>761</c:v>
                </c:pt>
                <c:pt idx="47">
                  <c:v>1606</c:v>
                </c:pt>
                <c:pt idx="48">
                  <c:v>1383</c:v>
                </c:pt>
                <c:pt idx="49">
                  <c:v>1179</c:v>
                </c:pt>
                <c:pt idx="50">
                  <c:v>1020</c:v>
                </c:pt>
                <c:pt idx="51">
                  <c:v>783</c:v>
                </c:pt>
                <c:pt idx="52">
                  <c:v>1591</c:v>
                </c:pt>
                <c:pt idx="53">
                  <c:v>1384</c:v>
                </c:pt>
                <c:pt idx="54">
                  <c:v>1225</c:v>
                </c:pt>
                <c:pt idx="55">
                  <c:v>1045</c:v>
                </c:pt>
                <c:pt idx="56">
                  <c:v>841</c:v>
                </c:pt>
                <c:pt idx="57">
                  <c:v>1710</c:v>
                </c:pt>
                <c:pt idx="58">
                  <c:v>1511</c:v>
                </c:pt>
                <c:pt idx="59">
                  <c:v>1282</c:v>
                </c:pt>
                <c:pt idx="60">
                  <c:v>1133</c:v>
                </c:pt>
                <c:pt idx="61">
                  <c:v>918</c:v>
                </c:pt>
                <c:pt idx="62">
                  <c:v>715</c:v>
                </c:pt>
                <c:pt idx="63">
                  <c:v>1619</c:v>
                </c:pt>
                <c:pt idx="64">
                  <c:v>1414</c:v>
                </c:pt>
                <c:pt idx="65">
                  <c:v>1239</c:v>
                </c:pt>
                <c:pt idx="66">
                  <c:v>1040</c:v>
                </c:pt>
                <c:pt idx="67">
                  <c:v>794</c:v>
                </c:pt>
                <c:pt idx="68">
                  <c:v>1637</c:v>
                </c:pt>
                <c:pt idx="69">
                  <c:v>1447</c:v>
                </c:pt>
                <c:pt idx="70">
                  <c:v>1266</c:v>
                </c:pt>
                <c:pt idx="71">
                  <c:v>1061</c:v>
                </c:pt>
                <c:pt idx="72">
                  <c:v>875</c:v>
                </c:pt>
                <c:pt idx="73">
                  <c:v>1724</c:v>
                </c:pt>
                <c:pt idx="74">
                  <c:v>1505</c:v>
                </c:pt>
                <c:pt idx="75">
                  <c:v>1296</c:v>
                </c:pt>
                <c:pt idx="76">
                  <c:v>1091</c:v>
                </c:pt>
                <c:pt idx="77">
                  <c:v>887</c:v>
                </c:pt>
                <c:pt idx="78">
                  <c:v>1753</c:v>
                </c:pt>
                <c:pt idx="79">
                  <c:v>1568</c:v>
                </c:pt>
                <c:pt idx="80">
                  <c:v>1357</c:v>
                </c:pt>
                <c:pt idx="81">
                  <c:v>1141</c:v>
                </c:pt>
                <c:pt idx="82">
                  <c:v>945</c:v>
                </c:pt>
                <c:pt idx="83">
                  <c:v>768</c:v>
                </c:pt>
                <c:pt idx="84">
                  <c:v>1635</c:v>
                </c:pt>
                <c:pt idx="85">
                  <c:v>1493</c:v>
                </c:pt>
                <c:pt idx="86">
                  <c:v>1305</c:v>
                </c:pt>
                <c:pt idx="87">
                  <c:v>1082</c:v>
                </c:pt>
                <c:pt idx="88">
                  <c:v>940</c:v>
                </c:pt>
                <c:pt idx="89">
                  <c:v>772</c:v>
                </c:pt>
                <c:pt idx="90">
                  <c:v>1645</c:v>
                </c:pt>
                <c:pt idx="91">
                  <c:v>1527</c:v>
                </c:pt>
                <c:pt idx="92">
                  <c:v>1309</c:v>
                </c:pt>
                <c:pt idx="93">
                  <c:v>1097</c:v>
                </c:pt>
                <c:pt idx="94">
                  <c:v>888</c:v>
                </c:pt>
                <c:pt idx="95">
                  <c:v>1744</c:v>
                </c:pt>
                <c:pt idx="96">
                  <c:v>1533</c:v>
                </c:pt>
                <c:pt idx="97">
                  <c:v>1306</c:v>
                </c:pt>
                <c:pt idx="98">
                  <c:v>1058</c:v>
                </c:pt>
                <c:pt idx="99">
                  <c:v>855</c:v>
                </c:pt>
              </c:numCache>
            </c:numRef>
          </c:val>
          <c:smooth val="0"/>
        </c:ser>
        <c:ser>
          <c:idx val="2"/>
          <c:order val="2"/>
          <c:tx>
            <c:v>Ponto Encomenda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Grossista!$U$10:$U$109</c:f>
              <c:numCache>
                <c:formatCode>General</c:formatCode>
                <c:ptCount val="100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900</c:v>
                </c:pt>
                <c:pt idx="56">
                  <c:v>900</c:v>
                </c:pt>
                <c:pt idx="57">
                  <c:v>900</c:v>
                </c:pt>
                <c:pt idx="58">
                  <c:v>900</c:v>
                </c:pt>
                <c:pt idx="59">
                  <c:v>900</c:v>
                </c:pt>
                <c:pt idx="60">
                  <c:v>900</c:v>
                </c:pt>
                <c:pt idx="61">
                  <c:v>900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900</c:v>
                </c:pt>
                <c:pt idx="66">
                  <c:v>900</c:v>
                </c:pt>
                <c:pt idx="67">
                  <c:v>900</c:v>
                </c:pt>
                <c:pt idx="68">
                  <c:v>900</c:v>
                </c:pt>
                <c:pt idx="69">
                  <c:v>900</c:v>
                </c:pt>
                <c:pt idx="70">
                  <c:v>900</c:v>
                </c:pt>
                <c:pt idx="71">
                  <c:v>900</c:v>
                </c:pt>
                <c:pt idx="72">
                  <c:v>900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900</c:v>
                </c:pt>
                <c:pt idx="81">
                  <c:v>900</c:v>
                </c:pt>
                <c:pt idx="82">
                  <c:v>900</c:v>
                </c:pt>
                <c:pt idx="83">
                  <c:v>900</c:v>
                </c:pt>
                <c:pt idx="84">
                  <c:v>900</c:v>
                </c:pt>
                <c:pt idx="85">
                  <c:v>900</c:v>
                </c:pt>
                <c:pt idx="86">
                  <c:v>900</c:v>
                </c:pt>
                <c:pt idx="87">
                  <c:v>900</c:v>
                </c:pt>
                <c:pt idx="88">
                  <c:v>900</c:v>
                </c:pt>
                <c:pt idx="89">
                  <c:v>900</c:v>
                </c:pt>
                <c:pt idx="90">
                  <c:v>900</c:v>
                </c:pt>
                <c:pt idx="91">
                  <c:v>900</c:v>
                </c:pt>
                <c:pt idx="92">
                  <c:v>900</c:v>
                </c:pt>
                <c:pt idx="93">
                  <c:v>900</c:v>
                </c:pt>
                <c:pt idx="94">
                  <c:v>900</c:v>
                </c:pt>
                <c:pt idx="95">
                  <c:v>900</c:v>
                </c:pt>
                <c:pt idx="96">
                  <c:v>900</c:v>
                </c:pt>
                <c:pt idx="97">
                  <c:v>900</c:v>
                </c:pt>
                <c:pt idx="98">
                  <c:v>900</c:v>
                </c:pt>
                <c:pt idx="99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99648"/>
        <c:axId val="428800208"/>
      </c:lineChart>
      <c:catAx>
        <c:axId val="4287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Dias</a:t>
                </a:r>
              </a:p>
            </c:rich>
          </c:tx>
          <c:layout>
            <c:manualLayout>
              <c:xMode val="edge"/>
              <c:yMode val="edge"/>
              <c:x val="0.50155123387393385"/>
              <c:y val="0.93728809251222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288002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28800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Unidades</a:t>
                </a:r>
              </a:p>
            </c:rich>
          </c:tx>
          <c:layout>
            <c:manualLayout>
              <c:xMode val="edge"/>
              <c:yMode val="edge"/>
              <c:x val="3.516028910679464E-2"/>
              <c:y val="0.4593220275717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2879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99834299917151"/>
          <c:y val="0.12092391304347827"/>
          <c:w val="0.20546810273405136"/>
          <c:h val="9.9184782608695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598170</xdr:colOff>
      <xdr:row>12</xdr:row>
      <xdr:rowOff>190501</xdr:rowOff>
    </xdr:from>
    <xdr:to>
      <xdr:col>9</xdr:col>
      <xdr:colOff>234319</xdr:colOff>
      <xdr:row>19</xdr:row>
      <xdr:rowOff>164593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152650" y="2775205"/>
          <a:ext cx="6609973" cy="15956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Notas:</a:t>
          </a: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No modelo Retalhista, a procura não imediatamente satisfeita é perdida, isto é, não se transforma em vendas, logo, o total das vendas (célula E210) pode ser menor do que o total da procura (célula D210);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No modelo Grossista, a procura não imediatamente satisfeita não é perdida, isto é, transforma-se em vendas logo que chega uma nova encomenda. Assim, o total da procura (célula D210) é sempre igual ao total de vendas (célula E210), excepto naqueles casos em que, coincidentemente, se aguarda a entrega de uma encomenda para saldar uma rotura;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O custo de gestão é mínimo quando o custo de posse e o custo de aprovisionamento são aproximadamente iguais;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Notar a influência que o valor do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stock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inicial tem nos resultados globais (condições de inicialização do modelo);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Tentar optimizar a gestão de ambos os modelos, procurando o par de valores ideal (ponto de encomenda PE (célula D5) e quantidade de encomenda Q (célula D6)). Isto é, os valores que permitem atingir dois objectivos (que se opõem) minimizar o custo de gestão (célula D215) e atingir o nível de serviço objectivo (células J213 e J214);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Notar que os resultados se tornam progressivamente menos erráticos à medida que o nº de dias simulados (iterações) aumenta.</a:t>
          </a: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323088</xdr:colOff>
      <xdr:row>0</xdr:row>
      <xdr:rowOff>207264</xdr:rowOff>
    </xdr:from>
    <xdr:to>
      <xdr:col>2</xdr:col>
      <xdr:colOff>317695</xdr:colOff>
      <xdr:row>3</xdr:row>
      <xdr:rowOff>218754</xdr:rowOff>
    </xdr:to>
    <xdr:sp macro="" textlink="">
      <xdr:nvSpPr>
        <xdr:cNvPr id="3" name="Rounded Rectangle 2"/>
        <xdr:cNvSpPr/>
      </xdr:nvSpPr>
      <xdr:spPr bwMode="auto">
        <a:xfrm>
          <a:off x="323088" y="207264"/>
          <a:ext cx="2420815" cy="779586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900">
              <a:solidFill>
                <a:schemeClr val="bg1"/>
              </a:solidFill>
            </a:rPr>
            <a:t>A versão anterior só permitia considerar prazos de aprovisionamento inferiores ou iguais a 6 períodos. Nesta nova versão, o </a:t>
          </a:r>
          <a:r>
            <a:rPr lang="pt-PT" sz="900" baseline="0">
              <a:solidFill>
                <a:schemeClr val="bg1"/>
              </a:solidFill>
              <a:latin typeface="+mn-lt"/>
              <a:ea typeface="+mn-ea"/>
              <a:cs typeface="+mn-cs"/>
            </a:rPr>
            <a:t>prazo</a:t>
          </a:r>
          <a:r>
            <a:rPr lang="pt-PT" sz="900">
              <a:solidFill>
                <a:schemeClr val="bg1"/>
              </a:solidFill>
            </a:rPr>
            <a:t> de </a:t>
          </a:r>
          <a:r>
            <a:rPr lang="pt-PT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aprovisionamento </a:t>
          </a:r>
          <a:r>
            <a:rPr lang="pt-PT" sz="900">
              <a:solidFill>
                <a:schemeClr val="bg1"/>
              </a:solidFill>
            </a:rPr>
            <a:t>não</a:t>
          </a:r>
          <a:r>
            <a:rPr lang="pt-PT" sz="900" baseline="0">
              <a:solidFill>
                <a:schemeClr val="bg1"/>
              </a:solidFill>
            </a:rPr>
            <a:t> tem limite.</a:t>
          </a:r>
          <a:endParaRPr lang="pt-PT" sz="9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283845</xdr:colOff>
      <xdr:row>0</xdr:row>
      <xdr:rowOff>132848</xdr:rowOff>
    </xdr:from>
    <xdr:to>
      <xdr:col>3</xdr:col>
      <xdr:colOff>758180</xdr:colOff>
      <xdr:row>3</xdr:row>
      <xdr:rowOff>112294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2080561" y="132848"/>
          <a:ext cx="2206882" cy="516857"/>
        </a:xfrm>
        <a:prstGeom prst="wedgeRoundRectCallout">
          <a:avLst>
            <a:gd name="adj1" fmla="val 68014"/>
            <a:gd name="adj2" fmla="val 517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 pressupostos. Os valores ideais devem ser encontrados por tentativas.</a:t>
          </a:r>
        </a:p>
      </xdr:txBody>
    </xdr:sp>
    <xdr:clientData/>
  </xdr:twoCellAnchor>
  <xdr:twoCellAnchor>
    <xdr:from>
      <xdr:col>12</xdr:col>
      <xdr:colOff>240631</xdr:colOff>
      <xdr:row>199</xdr:row>
      <xdr:rowOff>24064</xdr:rowOff>
    </xdr:from>
    <xdr:to>
      <xdr:col>15</xdr:col>
      <xdr:colOff>465220</xdr:colOff>
      <xdr:row>208</xdr:row>
      <xdr:rowOff>152401</xdr:rowOff>
    </xdr:to>
    <xdr:sp macro="" textlink="">
      <xdr:nvSpPr>
        <xdr:cNvPr id="3" name="TextBox 5"/>
        <xdr:cNvSpPr txBox="1"/>
      </xdr:nvSpPr>
      <xdr:spPr>
        <a:xfrm>
          <a:off x="10892589" y="33913011"/>
          <a:ext cx="2823410" cy="1644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Para obtermos o valor esperado de cada uma das células de fundo amarelo, temos de repeti-las tantas vezes quantas as necessárias para obtermos a precisão estatística desejada. Usar o REPETIDOR que acompanha ambos os meus livros: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Calibri" panose="020F0502020204030204" pitchFamily="34" charset="0"/>
            </a:rPr>
            <a:t>http://www.rassis.com/livro_SSAR.html</a:t>
          </a:r>
          <a:r>
            <a:rPr lang="pt-PT" sz="1100" b="1">
              <a:solidFill>
                <a:srgbClr val="FF0000"/>
              </a:solidFill>
              <a:effectLst/>
              <a:ea typeface="Calibri" panose="020F0502020204030204" pitchFamily="34" charset="0"/>
            </a:rPr>
            <a:t>  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http://www.rassis.com/livro_ADMGAF.html</a:t>
          </a: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283845</xdr:colOff>
      <xdr:row>0</xdr:row>
      <xdr:rowOff>119814</xdr:rowOff>
    </xdr:from>
    <xdr:to>
      <xdr:col>3</xdr:col>
      <xdr:colOff>758180</xdr:colOff>
      <xdr:row>3</xdr:row>
      <xdr:rowOff>112294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2080561" y="119814"/>
          <a:ext cx="2206882" cy="529891"/>
        </a:xfrm>
        <a:prstGeom prst="wedgeRoundRectCallout">
          <a:avLst>
            <a:gd name="adj1" fmla="val 60560"/>
            <a:gd name="adj2" fmla="val 46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 pressupostos. Os valores ideais devem ser encontrados por tentativas.</a:t>
          </a:r>
        </a:p>
      </xdr:txBody>
    </xdr:sp>
    <xdr:clientData/>
  </xdr:twoCellAnchor>
  <xdr:twoCellAnchor>
    <xdr:from>
      <xdr:col>12</xdr:col>
      <xdr:colOff>224590</xdr:colOff>
      <xdr:row>199</xdr:row>
      <xdr:rowOff>24068</xdr:rowOff>
    </xdr:from>
    <xdr:to>
      <xdr:col>15</xdr:col>
      <xdr:colOff>449179</xdr:colOff>
      <xdr:row>208</xdr:row>
      <xdr:rowOff>152405</xdr:rowOff>
    </xdr:to>
    <xdr:sp macro="" textlink="">
      <xdr:nvSpPr>
        <xdr:cNvPr id="3" name="TextBox 5"/>
        <xdr:cNvSpPr txBox="1"/>
      </xdr:nvSpPr>
      <xdr:spPr>
        <a:xfrm>
          <a:off x="10748211" y="33896973"/>
          <a:ext cx="2823410" cy="1644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Para obtermos o valor esperado de cada uma das células de fundo amarelo, temos de repeti-las tantas vezes quantas as necessárias para obtermos a precisão estatística desejada. Usar o REPETIDOR que acompanha ambos os meus livros: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Calibri" panose="020F0502020204030204" pitchFamily="34" charset="0"/>
            </a:rPr>
            <a:t>http://www.rassis.com/livro_SSAR.html</a:t>
          </a:r>
          <a:r>
            <a:rPr lang="pt-PT" sz="1100" b="1">
              <a:solidFill>
                <a:srgbClr val="FF0000"/>
              </a:solidFill>
              <a:effectLst/>
              <a:ea typeface="Calibri" panose="020F0502020204030204" pitchFamily="34" charset="0"/>
            </a:rPr>
            <a:t>  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http://www.rassis.com/livro_ADMGAF.html</a:t>
          </a: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125" workbookViewId="0"/>
  </sheetViews>
  <sheetFormatPr defaultRowHeight="13.2" x14ac:dyDescent="0.25"/>
  <cols>
    <col min="1" max="1" width="22.6640625" customWidth="1"/>
    <col min="2" max="15" width="12.6640625" customWidth="1"/>
  </cols>
  <sheetData>
    <row r="1" spans="1:16" ht="18" customHeight="1" x14ac:dyDescent="0.25">
      <c r="A1" s="7"/>
      <c r="B1" s="7"/>
      <c r="C1" s="8"/>
      <c r="D1" s="8"/>
      <c r="E1" s="8"/>
      <c r="F1" s="8"/>
      <c r="G1" s="8"/>
      <c r="H1" s="8"/>
      <c r="I1" s="7"/>
      <c r="J1" s="8"/>
      <c r="K1" s="8"/>
      <c r="L1" s="8"/>
      <c r="M1" s="8"/>
      <c r="N1" s="8"/>
      <c r="O1" s="8"/>
    </row>
    <row r="2" spans="1:16" ht="18" customHeight="1" x14ac:dyDescent="0.25">
      <c r="A2" s="7"/>
      <c r="B2" s="7"/>
      <c r="C2" s="8"/>
      <c r="D2" s="9"/>
      <c r="E2" s="9"/>
      <c r="F2" s="9"/>
      <c r="G2" s="9"/>
      <c r="H2" s="9"/>
      <c r="I2" s="7"/>
      <c r="J2" s="8"/>
      <c r="K2" s="8"/>
      <c r="L2" s="8"/>
      <c r="M2" s="8"/>
      <c r="N2" s="8"/>
      <c r="O2" s="8"/>
    </row>
    <row r="3" spans="1:16" ht="24" customHeight="1" x14ac:dyDescent="0.4">
      <c r="A3" s="7"/>
      <c r="B3" s="7"/>
      <c r="C3" s="8"/>
      <c r="D3" s="9"/>
      <c r="E3" s="9"/>
      <c r="F3" s="10" t="s">
        <v>43</v>
      </c>
      <c r="G3" s="9"/>
      <c r="H3" s="9"/>
      <c r="I3" s="7"/>
      <c r="J3" s="8"/>
      <c r="K3" s="8"/>
      <c r="L3" s="8"/>
      <c r="M3" s="8"/>
      <c r="N3" s="8"/>
      <c r="O3" s="8"/>
    </row>
    <row r="4" spans="1:16" ht="18" customHeight="1" x14ac:dyDescent="0.25">
      <c r="A4" s="7"/>
      <c r="B4" s="7"/>
      <c r="C4" s="8"/>
      <c r="D4" s="9"/>
      <c r="E4" s="9"/>
      <c r="F4" s="9"/>
      <c r="G4" s="9"/>
      <c r="H4" s="9"/>
      <c r="I4" s="7"/>
      <c r="J4" s="8"/>
      <c r="K4" s="8"/>
      <c r="L4" s="8"/>
      <c r="M4" s="8"/>
      <c r="N4" s="8"/>
      <c r="O4" s="8"/>
    </row>
    <row r="5" spans="1:16" ht="8.25" customHeight="1" x14ac:dyDescent="0.25">
      <c r="A5" s="7"/>
      <c r="B5" s="7"/>
      <c r="C5" s="8"/>
      <c r="D5" s="8"/>
      <c r="E5" s="8"/>
      <c r="F5" s="8"/>
      <c r="G5" s="8"/>
      <c r="H5" s="8"/>
      <c r="I5" s="7"/>
      <c r="J5" s="8"/>
      <c r="K5" s="8"/>
      <c r="L5" s="8"/>
      <c r="M5" s="8"/>
      <c r="N5" s="8"/>
      <c r="O5" s="8"/>
    </row>
    <row r="6" spans="1:16" ht="18" customHeight="1" x14ac:dyDescent="0.3">
      <c r="A6" s="7"/>
      <c r="B6" s="7"/>
      <c r="C6" s="8"/>
      <c r="D6" s="8"/>
      <c r="E6" s="8"/>
      <c r="F6" s="12" t="s">
        <v>30</v>
      </c>
      <c r="G6" s="8"/>
      <c r="H6" s="8"/>
      <c r="I6" s="7"/>
      <c r="J6" s="8"/>
      <c r="K6" s="8"/>
      <c r="L6" s="8"/>
      <c r="M6" s="8"/>
      <c r="N6" s="8"/>
      <c r="O6" s="8"/>
    </row>
    <row r="7" spans="1:16" ht="18" customHeight="1" x14ac:dyDescent="0.3">
      <c r="A7" s="7"/>
      <c r="B7" s="7"/>
      <c r="C7" s="8"/>
      <c r="D7" s="8"/>
      <c r="E7" s="8"/>
      <c r="F7" s="37">
        <v>42086</v>
      </c>
      <c r="G7" s="8"/>
      <c r="H7" s="34"/>
      <c r="I7" s="7"/>
      <c r="J7" s="8"/>
      <c r="K7" s="8"/>
      <c r="L7" s="8"/>
      <c r="M7" s="8"/>
      <c r="N7" s="8"/>
      <c r="O7" s="8"/>
    </row>
    <row r="8" spans="1:16" ht="18" customHeight="1" x14ac:dyDescent="0.25">
      <c r="A8" s="7"/>
      <c r="B8" s="7"/>
      <c r="C8" s="8"/>
      <c r="D8" s="8"/>
      <c r="E8" s="8"/>
      <c r="F8" s="41" t="s">
        <v>47</v>
      </c>
      <c r="G8" s="8"/>
      <c r="H8" s="8"/>
      <c r="I8" s="7"/>
      <c r="J8" s="8"/>
      <c r="K8" s="8"/>
      <c r="L8" s="8"/>
      <c r="M8" s="8"/>
      <c r="N8" s="8"/>
      <c r="O8" s="8"/>
    </row>
    <row r="9" spans="1:16" ht="18" customHeight="1" x14ac:dyDescent="0.25">
      <c r="A9" s="7"/>
      <c r="B9" s="7"/>
      <c r="C9" s="8"/>
      <c r="D9" s="8"/>
      <c r="E9" s="8"/>
      <c r="F9" s="35" t="s">
        <v>44</v>
      </c>
      <c r="G9" s="8"/>
      <c r="H9" s="8"/>
      <c r="I9" s="8"/>
      <c r="J9" s="8"/>
      <c r="K9" s="8"/>
      <c r="L9" s="8"/>
      <c r="M9" s="8"/>
      <c r="N9" s="8"/>
      <c r="O9" s="8"/>
    </row>
    <row r="10" spans="1:16" ht="8.25" customHeight="1" x14ac:dyDescent="0.3">
      <c r="A10" s="8"/>
      <c r="B10" s="8"/>
      <c r="C10" s="8"/>
      <c r="D10" s="8"/>
      <c r="E10" s="8"/>
      <c r="F10" s="8"/>
      <c r="G10" s="11"/>
      <c r="H10" s="11"/>
      <c r="I10" s="8"/>
      <c r="J10" s="8"/>
      <c r="K10" s="8"/>
      <c r="L10" s="8"/>
      <c r="M10" s="8"/>
      <c r="N10" s="8"/>
    </row>
    <row r="11" spans="1:16" ht="18" customHeight="1" x14ac:dyDescent="0.35">
      <c r="A11" s="8"/>
      <c r="B11" s="8"/>
      <c r="C11" s="8"/>
      <c r="D11" s="8"/>
      <c r="E11" s="8"/>
      <c r="F11" s="13" t="s">
        <v>32</v>
      </c>
      <c r="G11" s="11"/>
      <c r="H11" s="11"/>
      <c r="I11" s="8"/>
      <c r="J11" s="8"/>
      <c r="K11" s="8"/>
      <c r="L11" s="8"/>
      <c r="M11" s="8"/>
      <c r="N11" s="8"/>
    </row>
    <row r="12" spans="1:16" ht="18" customHeight="1" x14ac:dyDescent="0.3">
      <c r="A12" s="8"/>
      <c r="B12" s="8"/>
      <c r="C12" s="8"/>
      <c r="D12" s="8"/>
      <c r="E12" s="8"/>
      <c r="F12" s="14" t="s">
        <v>31</v>
      </c>
      <c r="G12" s="8"/>
      <c r="H12" s="11"/>
      <c r="I12" s="8"/>
      <c r="J12" s="8"/>
      <c r="K12" s="8"/>
      <c r="L12" s="8"/>
      <c r="M12" s="8"/>
      <c r="N12" s="8"/>
    </row>
    <row r="13" spans="1:16" ht="18" customHeight="1" x14ac:dyDescent="0.3">
      <c r="A13" s="8"/>
      <c r="B13" s="8"/>
      <c r="C13" s="8"/>
      <c r="D13" s="8"/>
      <c r="E13" s="8"/>
      <c r="F13" s="8"/>
      <c r="G13" s="8"/>
      <c r="H13" s="11"/>
      <c r="I13" s="8"/>
      <c r="J13" s="8"/>
      <c r="K13" s="8"/>
      <c r="L13" s="8"/>
      <c r="M13" s="8"/>
      <c r="N13" s="8"/>
    </row>
    <row r="14" spans="1:16" ht="18" customHeight="1" x14ac:dyDescent="0.3">
      <c r="A14" s="8"/>
      <c r="B14" s="8"/>
      <c r="C14" s="8"/>
      <c r="D14" s="8"/>
      <c r="E14" s="8"/>
      <c r="F14" s="15"/>
      <c r="G14" s="8"/>
      <c r="H14" s="11"/>
      <c r="I14" s="8"/>
      <c r="J14" s="8"/>
      <c r="K14" s="8"/>
      <c r="L14" s="8"/>
      <c r="M14" s="8"/>
      <c r="N14" s="8"/>
      <c r="P14" s="16"/>
    </row>
    <row r="15" spans="1:16" ht="18" customHeight="1" x14ac:dyDescent="0.3">
      <c r="A15" s="8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8"/>
    </row>
    <row r="16" spans="1:16" ht="18" customHeight="1" x14ac:dyDescent="0.3">
      <c r="A16" s="8"/>
      <c r="B16" s="8"/>
      <c r="C16" s="8"/>
      <c r="D16" s="8"/>
      <c r="E16" s="8"/>
      <c r="F16" s="8"/>
      <c r="G16" s="8"/>
      <c r="H16" s="11"/>
      <c r="I16" s="8"/>
      <c r="J16" s="8"/>
      <c r="K16" s="8"/>
      <c r="L16" s="8"/>
      <c r="M16" s="8"/>
      <c r="N16" s="8"/>
    </row>
    <row r="17" spans="1:14" ht="18" customHeight="1" x14ac:dyDescent="0.3">
      <c r="A17" s="8"/>
      <c r="B17" s="8"/>
      <c r="C17" s="8"/>
      <c r="D17" s="8"/>
      <c r="E17" s="8"/>
      <c r="F17" s="8"/>
      <c r="G17" s="8"/>
      <c r="H17" s="11"/>
      <c r="I17" s="8"/>
      <c r="J17" s="8"/>
      <c r="K17" s="8"/>
      <c r="L17" s="8"/>
      <c r="M17" s="8"/>
      <c r="N17" s="8"/>
    </row>
    <row r="18" spans="1:14" ht="18" customHeight="1" x14ac:dyDescent="0.3">
      <c r="A18" s="8"/>
      <c r="B18" s="8"/>
      <c r="C18" s="8"/>
      <c r="D18" s="8"/>
      <c r="E18" s="8"/>
      <c r="F18" s="8"/>
      <c r="G18" s="8"/>
      <c r="H18" s="11"/>
      <c r="I18" s="8"/>
      <c r="J18" s="8"/>
      <c r="K18" s="8"/>
      <c r="L18" s="8"/>
      <c r="M18" s="8"/>
      <c r="N18" s="8"/>
    </row>
    <row r="19" spans="1:14" ht="18" customHeight="1" x14ac:dyDescent="0.25">
      <c r="A19" s="8"/>
      <c r="B19" s="8"/>
      <c r="C19" s="8"/>
      <c r="D19" s="8"/>
      <c r="E19" s="8"/>
      <c r="F19" s="8"/>
      <c r="G19" s="8"/>
      <c r="H19" s="17"/>
      <c r="I19" s="8"/>
      <c r="J19" s="8"/>
      <c r="K19" s="8"/>
      <c r="L19" s="8"/>
      <c r="M19" s="8"/>
      <c r="N19" s="8"/>
    </row>
    <row r="20" spans="1:14" ht="18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phoneticPr fontId="15" type="noConversion"/>
  <hyperlinks>
    <hyperlink ref="F9" r:id="rId1"/>
    <hyperlink ref="F8" r:id="rId2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U274"/>
  <sheetViews>
    <sheetView zoomScale="95" workbookViewId="0">
      <pane ySplit="14" topLeftCell="A198" activePane="bottomLeft" state="frozen"/>
      <selection pane="bottomLeft"/>
    </sheetView>
  </sheetViews>
  <sheetFormatPr defaultColWidth="9.109375" defaultRowHeight="13.2" x14ac:dyDescent="0.25"/>
  <cols>
    <col min="1" max="1" width="14.5546875" style="1" customWidth="1"/>
    <col min="2" max="22" width="12.6640625" style="1" customWidth="1"/>
    <col min="23" max="16384" width="9.109375" style="1"/>
  </cols>
  <sheetData>
    <row r="1" spans="3:21" ht="15.6" x14ac:dyDescent="0.3">
      <c r="H1" s="36" t="s">
        <v>45</v>
      </c>
    </row>
    <row r="3" spans="3:21" x14ac:dyDescent="0.25">
      <c r="E3" s="40" t="s">
        <v>12</v>
      </c>
      <c r="F3" s="40"/>
      <c r="G3" s="40"/>
      <c r="H3" s="40"/>
      <c r="I3" s="40"/>
      <c r="J3" s="40"/>
      <c r="K3" s="40"/>
    </row>
    <row r="5" spans="3:21" x14ac:dyDescent="0.25">
      <c r="C5" s="38" t="s">
        <v>2</v>
      </c>
      <c r="D5" s="27" t="s">
        <v>3</v>
      </c>
      <c r="E5" s="3">
        <v>900</v>
      </c>
      <c r="F5" s="25" t="s">
        <v>5</v>
      </c>
      <c r="G5" s="24" t="s">
        <v>8</v>
      </c>
      <c r="H5" s="2">
        <v>4</v>
      </c>
      <c r="I5" s="25" t="s">
        <v>10</v>
      </c>
      <c r="J5" s="24" t="s">
        <v>24</v>
      </c>
      <c r="K5" s="6">
        <v>0.25</v>
      </c>
      <c r="L5" s="25" t="s">
        <v>25</v>
      </c>
    </row>
    <row r="6" spans="3:21" x14ac:dyDescent="0.25">
      <c r="C6" s="39"/>
      <c r="D6" s="28" t="s">
        <v>4</v>
      </c>
      <c r="E6" s="3">
        <v>1050</v>
      </c>
      <c r="F6" s="25" t="s">
        <v>5</v>
      </c>
      <c r="G6" s="24" t="s">
        <v>22</v>
      </c>
      <c r="H6" s="2">
        <v>10</v>
      </c>
      <c r="I6" s="25" t="s">
        <v>23</v>
      </c>
      <c r="J6" s="24" t="s">
        <v>42</v>
      </c>
      <c r="K6" s="2">
        <f>46*5</f>
        <v>230</v>
      </c>
      <c r="L6" s="25" t="s">
        <v>26</v>
      </c>
    </row>
    <row r="7" spans="3:21" ht="12.75" customHeight="1" x14ac:dyDescent="0.25">
      <c r="C7" s="38" t="s">
        <v>6</v>
      </c>
      <c r="D7" s="27" t="s">
        <v>7</v>
      </c>
      <c r="E7" s="2">
        <v>200</v>
      </c>
      <c r="F7" s="25" t="s">
        <v>9</v>
      </c>
      <c r="J7" s="24" t="s">
        <v>29</v>
      </c>
      <c r="K7" s="2">
        <v>30</v>
      </c>
      <c r="L7" s="25" t="s">
        <v>23</v>
      </c>
    </row>
    <row r="8" spans="3:21" ht="12.75" customHeight="1" x14ac:dyDescent="0.25">
      <c r="C8" s="39"/>
      <c r="D8" s="29" t="s">
        <v>16</v>
      </c>
      <c r="E8" s="2">
        <v>30</v>
      </c>
      <c r="F8" s="25" t="s">
        <v>9</v>
      </c>
    </row>
    <row r="9" spans="3:21" ht="41.25" customHeight="1" x14ac:dyDescent="0.25">
      <c r="C9" s="32" t="s">
        <v>0</v>
      </c>
      <c r="D9" s="26" t="s">
        <v>37</v>
      </c>
      <c r="E9" s="26" t="s">
        <v>6</v>
      </c>
      <c r="F9" s="26" t="s">
        <v>35</v>
      </c>
      <c r="G9" s="26" t="s">
        <v>36</v>
      </c>
      <c r="H9" s="26" t="s">
        <v>34</v>
      </c>
      <c r="I9" s="26" t="s">
        <v>38</v>
      </c>
      <c r="J9" s="26" t="s">
        <v>39</v>
      </c>
      <c r="K9" s="26" t="s">
        <v>40</v>
      </c>
      <c r="L9" s="26" t="s">
        <v>1</v>
      </c>
    </row>
    <row r="10" spans="3:21" x14ac:dyDescent="0.25">
      <c r="C10" s="33">
        <v>1</v>
      </c>
      <c r="D10" s="18">
        <v>600</v>
      </c>
      <c r="E10" s="21">
        <f t="shared" ref="E10:E41" ca="1" si="0">ROUND(NORMINV(RAND(),E$7,E$8),0)</f>
        <v>179</v>
      </c>
      <c r="F10" s="21">
        <f ca="1">MIN(D10,E10)</f>
        <v>179</v>
      </c>
      <c r="G10" s="21">
        <f ca="1">D10-F10</f>
        <v>421</v>
      </c>
      <c r="H10" s="22"/>
      <c r="I10" s="21">
        <f ca="1">G10+H10</f>
        <v>421</v>
      </c>
      <c r="J10" s="21">
        <f t="shared" ref="J10:J27" ca="1" si="1">IF(I10&lt;=E$5,E$6,0)</f>
        <v>1050</v>
      </c>
      <c r="K10" s="22"/>
      <c r="L10" s="21">
        <f ca="1">E10-F10</f>
        <v>0</v>
      </c>
      <c r="U10" s="1">
        <f>E5</f>
        <v>900</v>
      </c>
    </row>
    <row r="11" spans="3:21" x14ac:dyDescent="0.25">
      <c r="C11" s="33">
        <v>2</v>
      </c>
      <c r="D11" s="19">
        <f ca="1">G10+K11</f>
        <v>421</v>
      </c>
      <c r="E11" s="19">
        <f t="shared" ca="1" si="0"/>
        <v>177</v>
      </c>
      <c r="F11" s="19">
        <f ca="1">MIN(D11,E11)</f>
        <v>177</v>
      </c>
      <c r="G11" s="19">
        <f t="shared" ref="G11:G27" ca="1" si="2">D11-F11</f>
        <v>244</v>
      </c>
      <c r="H11" s="19">
        <f ca="1">SUM(J$10:J10)-SUM(K$10:K11)</f>
        <v>1050</v>
      </c>
      <c r="I11" s="19">
        <f t="shared" ref="I11:I27" ca="1" si="3">G11+H11</f>
        <v>1294</v>
      </c>
      <c r="J11" s="19">
        <f t="shared" ca="1" si="1"/>
        <v>0</v>
      </c>
      <c r="K11" s="19">
        <f t="shared" ref="K11:K14" si="4">IF(C11-$H$5-1&lt;=0,0,VLOOKUP(C11-$H$5-1,$C$10:$J$209,8))</f>
        <v>0</v>
      </c>
      <c r="L11" s="19">
        <f ca="1">E11-F11</f>
        <v>0</v>
      </c>
      <c r="U11" s="1">
        <f>U10</f>
        <v>900</v>
      </c>
    </row>
    <row r="12" spans="3:21" x14ac:dyDescent="0.25">
      <c r="C12" s="33">
        <v>3</v>
      </c>
      <c r="D12" s="19">
        <f t="shared" ref="D12:D27" ca="1" si="5">G11+K12</f>
        <v>244</v>
      </c>
      <c r="E12" s="19">
        <f t="shared" ca="1" si="0"/>
        <v>185</v>
      </c>
      <c r="F12" s="19">
        <f ca="1">MIN(D12,E12)</f>
        <v>185</v>
      </c>
      <c r="G12" s="19">
        <f t="shared" ca="1" si="2"/>
        <v>59</v>
      </c>
      <c r="H12" s="19">
        <f ca="1">SUM(J$10:J11)-SUM(K$10:K12)</f>
        <v>1050</v>
      </c>
      <c r="I12" s="19">
        <f t="shared" ca="1" si="3"/>
        <v>1109</v>
      </c>
      <c r="J12" s="19">
        <f t="shared" ca="1" si="1"/>
        <v>0</v>
      </c>
      <c r="K12" s="19">
        <f t="shared" si="4"/>
        <v>0</v>
      </c>
      <c r="L12" s="19">
        <f ca="1">E12-F12</f>
        <v>0</v>
      </c>
      <c r="U12" s="1">
        <f t="shared" ref="U12:U75" si="6">U11</f>
        <v>900</v>
      </c>
    </row>
    <row r="13" spans="3:21" x14ac:dyDescent="0.25">
      <c r="C13" s="33">
        <v>4</v>
      </c>
      <c r="D13" s="19">
        <f t="shared" ca="1" si="5"/>
        <v>59</v>
      </c>
      <c r="E13" s="19">
        <f t="shared" ca="1" si="0"/>
        <v>185</v>
      </c>
      <c r="F13" s="19">
        <f t="shared" ref="F13:F27" ca="1" si="7">MIN(D13,E13)</f>
        <v>59</v>
      </c>
      <c r="G13" s="19">
        <f t="shared" ca="1" si="2"/>
        <v>0</v>
      </c>
      <c r="H13" s="19">
        <f ca="1">SUM(J$10:J12)-SUM(K$10:K13)</f>
        <v>1050</v>
      </c>
      <c r="I13" s="19">
        <f t="shared" ca="1" si="3"/>
        <v>1050</v>
      </c>
      <c r="J13" s="19">
        <f t="shared" ca="1" si="1"/>
        <v>0</v>
      </c>
      <c r="K13" s="19">
        <f t="shared" si="4"/>
        <v>0</v>
      </c>
      <c r="L13" s="19">
        <f t="shared" ref="L13:L27" ca="1" si="8">E13-F13</f>
        <v>126</v>
      </c>
      <c r="U13" s="1">
        <f t="shared" si="6"/>
        <v>900</v>
      </c>
    </row>
    <row r="14" spans="3:21" x14ac:dyDescent="0.25">
      <c r="C14" s="33">
        <v>5</v>
      </c>
      <c r="D14" s="19">
        <f t="shared" ca="1" si="5"/>
        <v>0</v>
      </c>
      <c r="E14" s="19">
        <f t="shared" ca="1" si="0"/>
        <v>192</v>
      </c>
      <c r="F14" s="19">
        <f t="shared" ca="1" si="7"/>
        <v>0</v>
      </c>
      <c r="G14" s="19">
        <f t="shared" ca="1" si="2"/>
        <v>0</v>
      </c>
      <c r="H14" s="19">
        <f ca="1">SUM(J$10:J13)-SUM(K$10:K14)</f>
        <v>1050</v>
      </c>
      <c r="I14" s="19">
        <f t="shared" ca="1" si="3"/>
        <v>1050</v>
      </c>
      <c r="J14" s="19">
        <f t="shared" ca="1" si="1"/>
        <v>0</v>
      </c>
      <c r="K14" s="19">
        <f t="shared" si="4"/>
        <v>0</v>
      </c>
      <c r="L14" s="19">
        <f t="shared" ca="1" si="8"/>
        <v>192</v>
      </c>
      <c r="U14" s="1">
        <f t="shared" si="6"/>
        <v>900</v>
      </c>
    </row>
    <row r="15" spans="3:21" x14ac:dyDescent="0.25">
      <c r="C15" s="33">
        <v>6</v>
      </c>
      <c r="D15" s="19">
        <f t="shared" ca="1" si="5"/>
        <v>1050</v>
      </c>
      <c r="E15" s="19">
        <f t="shared" ca="1" si="0"/>
        <v>257</v>
      </c>
      <c r="F15" s="19">
        <f t="shared" ca="1" si="7"/>
        <v>257</v>
      </c>
      <c r="G15" s="19">
        <f t="shared" ca="1" si="2"/>
        <v>793</v>
      </c>
      <c r="H15" s="19">
        <f ca="1">SUM(J$10:J14)-SUM(K$10:K15)</f>
        <v>0</v>
      </c>
      <c r="I15" s="19">
        <f t="shared" ca="1" si="3"/>
        <v>793</v>
      </c>
      <c r="J15" s="19">
        <f t="shared" ca="1" si="1"/>
        <v>1050</v>
      </c>
      <c r="K15" s="19">
        <f ca="1">IF(C15-$H$5-1&lt;=0,0,VLOOKUP(C15-$H$5-1,$C$10:$J$209,8))</f>
        <v>1050</v>
      </c>
      <c r="L15" s="19">
        <f t="shared" ca="1" si="8"/>
        <v>0</v>
      </c>
      <c r="U15" s="1">
        <f t="shared" si="6"/>
        <v>900</v>
      </c>
    </row>
    <row r="16" spans="3:21" x14ac:dyDescent="0.25">
      <c r="C16" s="33">
        <v>7</v>
      </c>
      <c r="D16" s="19">
        <f t="shared" ca="1" si="5"/>
        <v>793</v>
      </c>
      <c r="E16" s="19">
        <f t="shared" ca="1" si="0"/>
        <v>233</v>
      </c>
      <c r="F16" s="19">
        <f t="shared" ca="1" si="7"/>
        <v>233</v>
      </c>
      <c r="G16" s="19">
        <f t="shared" ca="1" si="2"/>
        <v>560</v>
      </c>
      <c r="H16" s="19">
        <f ca="1">SUM(J$10:J15)-SUM(K$10:K16)</f>
        <v>1050</v>
      </c>
      <c r="I16" s="19">
        <f t="shared" ca="1" si="3"/>
        <v>1610</v>
      </c>
      <c r="J16" s="19">
        <f t="shared" ca="1" si="1"/>
        <v>0</v>
      </c>
      <c r="K16" s="19">
        <f t="shared" ref="K16:K79" ca="1" si="9">IF(C16-$H$5-1&lt;=0,0,VLOOKUP(C16-$H$5-1,$C$10:$J$209,8))</f>
        <v>0</v>
      </c>
      <c r="L16" s="19">
        <f t="shared" ca="1" si="8"/>
        <v>0</v>
      </c>
      <c r="U16" s="1">
        <f t="shared" si="6"/>
        <v>900</v>
      </c>
    </row>
    <row r="17" spans="3:21" x14ac:dyDescent="0.25">
      <c r="C17" s="33">
        <v>8</v>
      </c>
      <c r="D17" s="19">
        <f t="shared" ca="1" si="5"/>
        <v>560</v>
      </c>
      <c r="E17" s="19">
        <f t="shared" ca="1" si="0"/>
        <v>152</v>
      </c>
      <c r="F17" s="19">
        <f t="shared" ca="1" si="7"/>
        <v>152</v>
      </c>
      <c r="G17" s="19">
        <f t="shared" ca="1" si="2"/>
        <v>408</v>
      </c>
      <c r="H17" s="19">
        <f ca="1">SUM(J$10:J16)-SUM(K$10:K17)</f>
        <v>1050</v>
      </c>
      <c r="I17" s="19">
        <f t="shared" ca="1" si="3"/>
        <v>1458</v>
      </c>
      <c r="J17" s="19">
        <f t="shared" ca="1" si="1"/>
        <v>0</v>
      </c>
      <c r="K17" s="19">
        <f t="shared" ca="1" si="9"/>
        <v>0</v>
      </c>
      <c r="L17" s="19">
        <f t="shared" ca="1" si="8"/>
        <v>0</v>
      </c>
      <c r="U17" s="1">
        <f t="shared" si="6"/>
        <v>900</v>
      </c>
    </row>
    <row r="18" spans="3:21" x14ac:dyDescent="0.25">
      <c r="C18" s="33">
        <v>9</v>
      </c>
      <c r="D18" s="19">
        <f t="shared" ca="1" si="5"/>
        <v>408</v>
      </c>
      <c r="E18" s="19">
        <f t="shared" ca="1" si="0"/>
        <v>229</v>
      </c>
      <c r="F18" s="19">
        <f t="shared" ca="1" si="7"/>
        <v>229</v>
      </c>
      <c r="G18" s="19">
        <f t="shared" ca="1" si="2"/>
        <v>179</v>
      </c>
      <c r="H18" s="19">
        <f ca="1">SUM(J$10:J17)-SUM(K$10:K18)</f>
        <v>1050</v>
      </c>
      <c r="I18" s="19">
        <f t="shared" ca="1" si="3"/>
        <v>1229</v>
      </c>
      <c r="J18" s="19">
        <f t="shared" ca="1" si="1"/>
        <v>0</v>
      </c>
      <c r="K18" s="19">
        <f t="shared" ca="1" si="9"/>
        <v>0</v>
      </c>
      <c r="L18" s="19">
        <f t="shared" ca="1" si="8"/>
        <v>0</v>
      </c>
      <c r="U18" s="1">
        <f t="shared" si="6"/>
        <v>900</v>
      </c>
    </row>
    <row r="19" spans="3:21" x14ac:dyDescent="0.25">
      <c r="C19" s="33">
        <v>10</v>
      </c>
      <c r="D19" s="19">
        <f t="shared" ca="1" si="5"/>
        <v>179</v>
      </c>
      <c r="E19" s="19">
        <f t="shared" ca="1" si="0"/>
        <v>218</v>
      </c>
      <c r="F19" s="19">
        <f t="shared" ca="1" si="7"/>
        <v>179</v>
      </c>
      <c r="G19" s="19">
        <f t="shared" ca="1" si="2"/>
        <v>0</v>
      </c>
      <c r="H19" s="19">
        <f ca="1">SUM(J$10:J18)-SUM(K$10:K19)</f>
        <v>1050</v>
      </c>
      <c r="I19" s="19">
        <f t="shared" ca="1" si="3"/>
        <v>1050</v>
      </c>
      <c r="J19" s="19">
        <f t="shared" ca="1" si="1"/>
        <v>0</v>
      </c>
      <c r="K19" s="19">
        <f t="shared" ca="1" si="9"/>
        <v>0</v>
      </c>
      <c r="L19" s="19">
        <f t="shared" ca="1" si="8"/>
        <v>39</v>
      </c>
      <c r="U19" s="1">
        <f t="shared" si="6"/>
        <v>900</v>
      </c>
    </row>
    <row r="20" spans="3:21" x14ac:dyDescent="0.25">
      <c r="C20" s="33">
        <v>11</v>
      </c>
      <c r="D20" s="19">
        <f t="shared" ca="1" si="5"/>
        <v>1050</v>
      </c>
      <c r="E20" s="19">
        <f t="shared" ca="1" si="0"/>
        <v>168</v>
      </c>
      <c r="F20" s="19">
        <f t="shared" ca="1" si="7"/>
        <v>168</v>
      </c>
      <c r="G20" s="19">
        <f t="shared" ca="1" si="2"/>
        <v>882</v>
      </c>
      <c r="H20" s="19">
        <f ca="1">SUM(J$10:J19)-SUM(K$10:K20)</f>
        <v>0</v>
      </c>
      <c r="I20" s="19">
        <f t="shared" ca="1" si="3"/>
        <v>882</v>
      </c>
      <c r="J20" s="19">
        <f t="shared" ca="1" si="1"/>
        <v>1050</v>
      </c>
      <c r="K20" s="19">
        <f t="shared" ca="1" si="9"/>
        <v>1050</v>
      </c>
      <c r="L20" s="19">
        <f t="shared" ca="1" si="8"/>
        <v>0</v>
      </c>
      <c r="U20" s="1">
        <f t="shared" si="6"/>
        <v>900</v>
      </c>
    </row>
    <row r="21" spans="3:21" x14ac:dyDescent="0.25">
      <c r="C21" s="33">
        <v>12</v>
      </c>
      <c r="D21" s="19">
        <f t="shared" ca="1" si="5"/>
        <v>882</v>
      </c>
      <c r="E21" s="19">
        <f t="shared" ca="1" si="0"/>
        <v>213</v>
      </c>
      <c r="F21" s="19">
        <f t="shared" ca="1" si="7"/>
        <v>213</v>
      </c>
      <c r="G21" s="19">
        <f t="shared" ca="1" si="2"/>
        <v>669</v>
      </c>
      <c r="H21" s="19">
        <f ca="1">SUM(J$10:J20)-SUM(K$10:K21)</f>
        <v>1050</v>
      </c>
      <c r="I21" s="19">
        <f t="shared" ca="1" si="3"/>
        <v>1719</v>
      </c>
      <c r="J21" s="19">
        <f t="shared" ca="1" si="1"/>
        <v>0</v>
      </c>
      <c r="K21" s="19">
        <f t="shared" ca="1" si="9"/>
        <v>0</v>
      </c>
      <c r="L21" s="19">
        <f t="shared" ca="1" si="8"/>
        <v>0</v>
      </c>
      <c r="U21" s="1">
        <f t="shared" si="6"/>
        <v>900</v>
      </c>
    </row>
    <row r="22" spans="3:21" x14ac:dyDescent="0.25">
      <c r="C22" s="33">
        <v>13</v>
      </c>
      <c r="D22" s="19">
        <f t="shared" ca="1" si="5"/>
        <v>669</v>
      </c>
      <c r="E22" s="19">
        <f t="shared" ca="1" si="0"/>
        <v>193</v>
      </c>
      <c r="F22" s="19">
        <f t="shared" ca="1" si="7"/>
        <v>193</v>
      </c>
      <c r="G22" s="19">
        <f t="shared" ca="1" si="2"/>
        <v>476</v>
      </c>
      <c r="H22" s="19">
        <f ca="1">SUM(J$10:J21)-SUM(K$10:K22)</f>
        <v>1050</v>
      </c>
      <c r="I22" s="19">
        <f t="shared" ca="1" si="3"/>
        <v>1526</v>
      </c>
      <c r="J22" s="19">
        <f t="shared" ca="1" si="1"/>
        <v>0</v>
      </c>
      <c r="K22" s="19">
        <f t="shared" ca="1" si="9"/>
        <v>0</v>
      </c>
      <c r="L22" s="19">
        <f t="shared" ca="1" si="8"/>
        <v>0</v>
      </c>
      <c r="U22" s="1">
        <f t="shared" si="6"/>
        <v>900</v>
      </c>
    </row>
    <row r="23" spans="3:21" x14ac:dyDescent="0.25">
      <c r="C23" s="33">
        <v>14</v>
      </c>
      <c r="D23" s="19">
        <f t="shared" ca="1" si="5"/>
        <v>476</v>
      </c>
      <c r="E23" s="19">
        <f t="shared" ca="1" si="0"/>
        <v>150</v>
      </c>
      <c r="F23" s="19">
        <f t="shared" ca="1" si="7"/>
        <v>150</v>
      </c>
      <c r="G23" s="19">
        <f t="shared" ca="1" si="2"/>
        <v>326</v>
      </c>
      <c r="H23" s="19">
        <f ca="1">SUM(J$10:J22)-SUM(K$10:K23)</f>
        <v>1050</v>
      </c>
      <c r="I23" s="19">
        <f t="shared" ca="1" si="3"/>
        <v>1376</v>
      </c>
      <c r="J23" s="19">
        <f t="shared" ca="1" si="1"/>
        <v>0</v>
      </c>
      <c r="K23" s="19">
        <f t="shared" ca="1" si="9"/>
        <v>0</v>
      </c>
      <c r="L23" s="19">
        <f t="shared" ca="1" si="8"/>
        <v>0</v>
      </c>
      <c r="U23" s="1">
        <f t="shared" si="6"/>
        <v>900</v>
      </c>
    </row>
    <row r="24" spans="3:21" x14ac:dyDescent="0.25">
      <c r="C24" s="33">
        <v>15</v>
      </c>
      <c r="D24" s="19">
        <f t="shared" ca="1" si="5"/>
        <v>326</v>
      </c>
      <c r="E24" s="19">
        <f t="shared" ca="1" si="0"/>
        <v>201</v>
      </c>
      <c r="F24" s="19">
        <f t="shared" ca="1" si="7"/>
        <v>201</v>
      </c>
      <c r="G24" s="19">
        <f t="shared" ca="1" si="2"/>
        <v>125</v>
      </c>
      <c r="H24" s="19">
        <f ca="1">SUM(J$10:J23)-SUM(K$10:K24)</f>
        <v>1050</v>
      </c>
      <c r="I24" s="19">
        <f t="shared" ca="1" si="3"/>
        <v>1175</v>
      </c>
      <c r="J24" s="19">
        <f t="shared" ca="1" si="1"/>
        <v>0</v>
      </c>
      <c r="K24" s="19">
        <f t="shared" ca="1" si="9"/>
        <v>0</v>
      </c>
      <c r="L24" s="19">
        <f t="shared" ca="1" si="8"/>
        <v>0</v>
      </c>
      <c r="U24" s="1">
        <f t="shared" si="6"/>
        <v>900</v>
      </c>
    </row>
    <row r="25" spans="3:21" x14ac:dyDescent="0.25">
      <c r="C25" s="33">
        <v>16</v>
      </c>
      <c r="D25" s="19">
        <f t="shared" ca="1" si="5"/>
        <v>1175</v>
      </c>
      <c r="E25" s="19">
        <f t="shared" ca="1" si="0"/>
        <v>159</v>
      </c>
      <c r="F25" s="19">
        <f t="shared" ca="1" si="7"/>
        <v>159</v>
      </c>
      <c r="G25" s="19">
        <f t="shared" ca="1" si="2"/>
        <v>1016</v>
      </c>
      <c r="H25" s="19">
        <f ca="1">SUM(J$10:J24)-SUM(K$10:K25)</f>
        <v>0</v>
      </c>
      <c r="I25" s="19">
        <f t="shared" ca="1" si="3"/>
        <v>1016</v>
      </c>
      <c r="J25" s="19">
        <f t="shared" ca="1" si="1"/>
        <v>0</v>
      </c>
      <c r="K25" s="19">
        <f t="shared" ca="1" si="9"/>
        <v>1050</v>
      </c>
      <c r="L25" s="19">
        <f t="shared" ca="1" si="8"/>
        <v>0</v>
      </c>
      <c r="U25" s="1">
        <f t="shared" si="6"/>
        <v>900</v>
      </c>
    </row>
    <row r="26" spans="3:21" x14ac:dyDescent="0.25">
      <c r="C26" s="33">
        <v>17</v>
      </c>
      <c r="D26" s="19">
        <f t="shared" ca="1" si="5"/>
        <v>1016</v>
      </c>
      <c r="E26" s="19">
        <f t="shared" ca="1" si="0"/>
        <v>244</v>
      </c>
      <c r="F26" s="19">
        <f t="shared" ca="1" si="7"/>
        <v>244</v>
      </c>
      <c r="G26" s="19">
        <f t="shared" ca="1" si="2"/>
        <v>772</v>
      </c>
      <c r="H26" s="19">
        <f ca="1">SUM(J$10:J25)-SUM(K$10:K26)</f>
        <v>0</v>
      </c>
      <c r="I26" s="19">
        <f t="shared" ca="1" si="3"/>
        <v>772</v>
      </c>
      <c r="J26" s="19">
        <f t="shared" ca="1" si="1"/>
        <v>1050</v>
      </c>
      <c r="K26" s="19">
        <f t="shared" ca="1" si="9"/>
        <v>0</v>
      </c>
      <c r="L26" s="19">
        <f t="shared" ca="1" si="8"/>
        <v>0</v>
      </c>
      <c r="U26" s="1">
        <f t="shared" si="6"/>
        <v>900</v>
      </c>
    </row>
    <row r="27" spans="3:21" x14ac:dyDescent="0.25">
      <c r="C27" s="33">
        <v>18</v>
      </c>
      <c r="D27" s="19">
        <f t="shared" ca="1" si="5"/>
        <v>772</v>
      </c>
      <c r="E27" s="19">
        <f t="shared" ca="1" si="0"/>
        <v>156</v>
      </c>
      <c r="F27" s="19">
        <f t="shared" ca="1" si="7"/>
        <v>156</v>
      </c>
      <c r="G27" s="19">
        <f t="shared" ca="1" si="2"/>
        <v>616</v>
      </c>
      <c r="H27" s="19">
        <f ca="1">SUM(J$10:J26)-SUM(K$10:K27)</f>
        <v>1050</v>
      </c>
      <c r="I27" s="19">
        <f t="shared" ca="1" si="3"/>
        <v>1666</v>
      </c>
      <c r="J27" s="19">
        <f t="shared" ca="1" si="1"/>
        <v>0</v>
      </c>
      <c r="K27" s="19">
        <f t="shared" ca="1" si="9"/>
        <v>0</v>
      </c>
      <c r="L27" s="19">
        <f t="shared" ca="1" si="8"/>
        <v>0</v>
      </c>
      <c r="U27" s="1">
        <f t="shared" si="6"/>
        <v>900</v>
      </c>
    </row>
    <row r="28" spans="3:21" x14ac:dyDescent="0.25">
      <c r="C28" s="33">
        <v>19</v>
      </c>
      <c r="D28" s="19">
        <f t="shared" ref="D28:D91" ca="1" si="10">G27+K28</f>
        <v>616</v>
      </c>
      <c r="E28" s="19">
        <f t="shared" ca="1" si="0"/>
        <v>208</v>
      </c>
      <c r="F28" s="19">
        <f t="shared" ref="F28:F91" ca="1" si="11">MIN(D28,E28)</f>
        <v>208</v>
      </c>
      <c r="G28" s="19">
        <f t="shared" ref="G28:G91" ca="1" si="12">D28-F28</f>
        <v>408</v>
      </c>
      <c r="H28" s="19">
        <f ca="1">SUM(J$10:J27)-SUM(K$10:K28)</f>
        <v>1050</v>
      </c>
      <c r="I28" s="19">
        <f t="shared" ref="I28:I91" ca="1" si="13">G28+H28</f>
        <v>1458</v>
      </c>
      <c r="J28" s="19">
        <f t="shared" ref="J28:J91" ca="1" si="14">IF(I28&lt;=E$5,E$6,0)</f>
        <v>0</v>
      </c>
      <c r="K28" s="19">
        <f t="shared" ca="1" si="9"/>
        <v>0</v>
      </c>
      <c r="L28" s="19">
        <f t="shared" ref="L28:L91" ca="1" si="15">E28-F28</f>
        <v>0</v>
      </c>
      <c r="U28" s="1">
        <f t="shared" si="6"/>
        <v>900</v>
      </c>
    </row>
    <row r="29" spans="3:21" x14ac:dyDescent="0.25">
      <c r="C29" s="33">
        <v>20</v>
      </c>
      <c r="D29" s="19">
        <f t="shared" ca="1" si="10"/>
        <v>408</v>
      </c>
      <c r="E29" s="19">
        <f t="shared" ca="1" si="0"/>
        <v>145</v>
      </c>
      <c r="F29" s="19">
        <f t="shared" ca="1" si="11"/>
        <v>145</v>
      </c>
      <c r="G29" s="19">
        <f t="shared" ca="1" si="12"/>
        <v>263</v>
      </c>
      <c r="H29" s="19">
        <f ca="1">SUM(J$10:J28)-SUM(K$10:K29)</f>
        <v>1050</v>
      </c>
      <c r="I29" s="19">
        <f t="shared" ca="1" si="13"/>
        <v>1313</v>
      </c>
      <c r="J29" s="19">
        <f t="shared" ca="1" si="14"/>
        <v>0</v>
      </c>
      <c r="K29" s="19">
        <f t="shared" ca="1" si="9"/>
        <v>0</v>
      </c>
      <c r="L29" s="19">
        <f t="shared" ca="1" si="15"/>
        <v>0</v>
      </c>
      <c r="U29" s="1">
        <f t="shared" si="6"/>
        <v>900</v>
      </c>
    </row>
    <row r="30" spans="3:21" x14ac:dyDescent="0.25">
      <c r="C30" s="33">
        <v>21</v>
      </c>
      <c r="D30" s="19">
        <f t="shared" ca="1" si="10"/>
        <v>263</v>
      </c>
      <c r="E30" s="19">
        <f t="shared" ca="1" si="0"/>
        <v>184</v>
      </c>
      <c r="F30" s="19">
        <f t="shared" ca="1" si="11"/>
        <v>184</v>
      </c>
      <c r="G30" s="19">
        <f t="shared" ca="1" si="12"/>
        <v>79</v>
      </c>
      <c r="H30" s="19">
        <f ca="1">SUM(J$10:J29)-SUM(K$10:K30)</f>
        <v>1050</v>
      </c>
      <c r="I30" s="19">
        <f t="shared" ca="1" si="13"/>
        <v>1129</v>
      </c>
      <c r="J30" s="19">
        <f t="shared" ca="1" si="14"/>
        <v>0</v>
      </c>
      <c r="K30" s="19">
        <f t="shared" ca="1" si="9"/>
        <v>0</v>
      </c>
      <c r="L30" s="19">
        <f t="shared" ca="1" si="15"/>
        <v>0</v>
      </c>
      <c r="U30" s="1">
        <f t="shared" si="6"/>
        <v>900</v>
      </c>
    </row>
    <row r="31" spans="3:21" x14ac:dyDescent="0.25">
      <c r="C31" s="33">
        <v>22</v>
      </c>
      <c r="D31" s="19">
        <f t="shared" ca="1" si="10"/>
        <v>1129</v>
      </c>
      <c r="E31" s="19">
        <f t="shared" ca="1" si="0"/>
        <v>240</v>
      </c>
      <c r="F31" s="19">
        <f t="shared" ca="1" si="11"/>
        <v>240</v>
      </c>
      <c r="G31" s="19">
        <f t="shared" ca="1" si="12"/>
        <v>889</v>
      </c>
      <c r="H31" s="19">
        <f ca="1">SUM(J$10:J30)-SUM(K$10:K31)</f>
        <v>0</v>
      </c>
      <c r="I31" s="19">
        <f t="shared" ca="1" si="13"/>
        <v>889</v>
      </c>
      <c r="J31" s="19">
        <f t="shared" ca="1" si="14"/>
        <v>1050</v>
      </c>
      <c r="K31" s="19">
        <f t="shared" ca="1" si="9"/>
        <v>1050</v>
      </c>
      <c r="L31" s="19">
        <f t="shared" ca="1" si="15"/>
        <v>0</v>
      </c>
      <c r="U31" s="1">
        <f t="shared" si="6"/>
        <v>900</v>
      </c>
    </row>
    <row r="32" spans="3:21" x14ac:dyDescent="0.25">
      <c r="C32" s="33">
        <v>23</v>
      </c>
      <c r="D32" s="19">
        <f t="shared" ca="1" si="10"/>
        <v>889</v>
      </c>
      <c r="E32" s="19">
        <f t="shared" ca="1" si="0"/>
        <v>189</v>
      </c>
      <c r="F32" s="19">
        <f t="shared" ca="1" si="11"/>
        <v>189</v>
      </c>
      <c r="G32" s="19">
        <f t="shared" ca="1" si="12"/>
        <v>700</v>
      </c>
      <c r="H32" s="19">
        <f ca="1">SUM(J$10:J31)-SUM(K$10:K32)</f>
        <v>1050</v>
      </c>
      <c r="I32" s="19">
        <f t="shared" ca="1" si="13"/>
        <v>1750</v>
      </c>
      <c r="J32" s="19">
        <f t="shared" ca="1" si="14"/>
        <v>0</v>
      </c>
      <c r="K32" s="19">
        <f t="shared" ca="1" si="9"/>
        <v>0</v>
      </c>
      <c r="L32" s="19">
        <f t="shared" ca="1" si="15"/>
        <v>0</v>
      </c>
      <c r="U32" s="1">
        <f t="shared" si="6"/>
        <v>900</v>
      </c>
    </row>
    <row r="33" spans="3:21" x14ac:dyDescent="0.25">
      <c r="C33" s="33">
        <v>24</v>
      </c>
      <c r="D33" s="19">
        <f t="shared" ca="1" si="10"/>
        <v>700</v>
      </c>
      <c r="E33" s="19">
        <f t="shared" ca="1" si="0"/>
        <v>213</v>
      </c>
      <c r="F33" s="19">
        <f t="shared" ca="1" si="11"/>
        <v>213</v>
      </c>
      <c r="G33" s="19">
        <f t="shared" ca="1" si="12"/>
        <v>487</v>
      </c>
      <c r="H33" s="19">
        <f ca="1">SUM(J$10:J32)-SUM(K$10:K33)</f>
        <v>1050</v>
      </c>
      <c r="I33" s="19">
        <f t="shared" ca="1" si="13"/>
        <v>1537</v>
      </c>
      <c r="J33" s="19">
        <f t="shared" ca="1" si="14"/>
        <v>0</v>
      </c>
      <c r="K33" s="19">
        <f t="shared" ca="1" si="9"/>
        <v>0</v>
      </c>
      <c r="L33" s="19">
        <f t="shared" ca="1" si="15"/>
        <v>0</v>
      </c>
      <c r="U33" s="1">
        <f t="shared" si="6"/>
        <v>900</v>
      </c>
    </row>
    <row r="34" spans="3:21" x14ac:dyDescent="0.25">
      <c r="C34" s="33">
        <v>25</v>
      </c>
      <c r="D34" s="19">
        <f t="shared" ca="1" si="10"/>
        <v>487</v>
      </c>
      <c r="E34" s="19">
        <f t="shared" ca="1" si="0"/>
        <v>199</v>
      </c>
      <c r="F34" s="19">
        <f t="shared" ca="1" si="11"/>
        <v>199</v>
      </c>
      <c r="G34" s="19">
        <f t="shared" ca="1" si="12"/>
        <v>288</v>
      </c>
      <c r="H34" s="19">
        <f ca="1">SUM(J$10:J33)-SUM(K$10:K34)</f>
        <v>1050</v>
      </c>
      <c r="I34" s="19">
        <f t="shared" ca="1" si="13"/>
        <v>1338</v>
      </c>
      <c r="J34" s="19">
        <f t="shared" ca="1" si="14"/>
        <v>0</v>
      </c>
      <c r="K34" s="19">
        <f t="shared" ca="1" si="9"/>
        <v>0</v>
      </c>
      <c r="L34" s="19">
        <f t="shared" ca="1" si="15"/>
        <v>0</v>
      </c>
      <c r="U34" s="1">
        <f t="shared" si="6"/>
        <v>900</v>
      </c>
    </row>
    <row r="35" spans="3:21" x14ac:dyDescent="0.25">
      <c r="C35" s="33">
        <v>26</v>
      </c>
      <c r="D35" s="19">
        <f t="shared" ca="1" si="10"/>
        <v>288</v>
      </c>
      <c r="E35" s="19">
        <f t="shared" ca="1" si="0"/>
        <v>144</v>
      </c>
      <c r="F35" s="19">
        <f t="shared" ca="1" si="11"/>
        <v>144</v>
      </c>
      <c r="G35" s="19">
        <f t="shared" ca="1" si="12"/>
        <v>144</v>
      </c>
      <c r="H35" s="19">
        <f ca="1">SUM(J$10:J34)-SUM(K$10:K35)</f>
        <v>1050</v>
      </c>
      <c r="I35" s="19">
        <f t="shared" ca="1" si="13"/>
        <v>1194</v>
      </c>
      <c r="J35" s="19">
        <f t="shared" ca="1" si="14"/>
        <v>0</v>
      </c>
      <c r="K35" s="19">
        <f t="shared" ca="1" si="9"/>
        <v>0</v>
      </c>
      <c r="L35" s="19">
        <f t="shared" ca="1" si="15"/>
        <v>0</v>
      </c>
      <c r="U35" s="1">
        <f t="shared" si="6"/>
        <v>900</v>
      </c>
    </row>
    <row r="36" spans="3:21" x14ac:dyDescent="0.25">
      <c r="C36" s="33">
        <v>27</v>
      </c>
      <c r="D36" s="19">
        <f t="shared" ca="1" si="10"/>
        <v>1194</v>
      </c>
      <c r="E36" s="19">
        <f t="shared" ca="1" si="0"/>
        <v>201</v>
      </c>
      <c r="F36" s="19">
        <f t="shared" ca="1" si="11"/>
        <v>201</v>
      </c>
      <c r="G36" s="19">
        <f t="shared" ca="1" si="12"/>
        <v>993</v>
      </c>
      <c r="H36" s="19">
        <f ca="1">SUM(J$10:J35)-SUM(K$10:K36)</f>
        <v>0</v>
      </c>
      <c r="I36" s="19">
        <f t="shared" ca="1" si="13"/>
        <v>993</v>
      </c>
      <c r="J36" s="19">
        <f t="shared" ca="1" si="14"/>
        <v>0</v>
      </c>
      <c r="K36" s="19">
        <f t="shared" ca="1" si="9"/>
        <v>1050</v>
      </c>
      <c r="L36" s="19">
        <f t="shared" ca="1" si="15"/>
        <v>0</v>
      </c>
      <c r="U36" s="1">
        <f t="shared" si="6"/>
        <v>900</v>
      </c>
    </row>
    <row r="37" spans="3:21" x14ac:dyDescent="0.25">
      <c r="C37" s="33">
        <v>28</v>
      </c>
      <c r="D37" s="19">
        <f t="shared" ca="1" si="10"/>
        <v>993</v>
      </c>
      <c r="E37" s="19">
        <f t="shared" ca="1" si="0"/>
        <v>151</v>
      </c>
      <c r="F37" s="19">
        <f t="shared" ca="1" si="11"/>
        <v>151</v>
      </c>
      <c r="G37" s="19">
        <f t="shared" ca="1" si="12"/>
        <v>842</v>
      </c>
      <c r="H37" s="19">
        <f ca="1">SUM(J$10:J36)-SUM(K$10:K37)</f>
        <v>0</v>
      </c>
      <c r="I37" s="19">
        <f t="shared" ca="1" si="13"/>
        <v>842</v>
      </c>
      <c r="J37" s="19">
        <f t="shared" ca="1" si="14"/>
        <v>1050</v>
      </c>
      <c r="K37" s="19">
        <f t="shared" ca="1" si="9"/>
        <v>0</v>
      </c>
      <c r="L37" s="19">
        <f t="shared" ca="1" si="15"/>
        <v>0</v>
      </c>
      <c r="U37" s="1">
        <f t="shared" si="6"/>
        <v>900</v>
      </c>
    </row>
    <row r="38" spans="3:21" x14ac:dyDescent="0.25">
      <c r="C38" s="33">
        <v>29</v>
      </c>
      <c r="D38" s="19">
        <f t="shared" ca="1" si="10"/>
        <v>842</v>
      </c>
      <c r="E38" s="19">
        <f t="shared" ca="1" si="0"/>
        <v>190</v>
      </c>
      <c r="F38" s="19">
        <f t="shared" ca="1" si="11"/>
        <v>190</v>
      </c>
      <c r="G38" s="19">
        <f t="shared" ca="1" si="12"/>
        <v>652</v>
      </c>
      <c r="H38" s="19">
        <f ca="1">SUM(J$10:J37)-SUM(K$10:K38)</f>
        <v>1050</v>
      </c>
      <c r="I38" s="19">
        <f t="shared" ca="1" si="13"/>
        <v>1702</v>
      </c>
      <c r="J38" s="19">
        <f t="shared" ca="1" si="14"/>
        <v>0</v>
      </c>
      <c r="K38" s="19">
        <f t="shared" ca="1" si="9"/>
        <v>0</v>
      </c>
      <c r="L38" s="19">
        <f t="shared" ca="1" si="15"/>
        <v>0</v>
      </c>
      <c r="U38" s="1">
        <f t="shared" si="6"/>
        <v>900</v>
      </c>
    </row>
    <row r="39" spans="3:21" x14ac:dyDescent="0.25">
      <c r="C39" s="33">
        <v>30</v>
      </c>
      <c r="D39" s="19">
        <f t="shared" ca="1" si="10"/>
        <v>652</v>
      </c>
      <c r="E39" s="19">
        <f t="shared" ca="1" si="0"/>
        <v>160</v>
      </c>
      <c r="F39" s="19">
        <f t="shared" ca="1" si="11"/>
        <v>160</v>
      </c>
      <c r="G39" s="19">
        <f t="shared" ca="1" si="12"/>
        <v>492</v>
      </c>
      <c r="H39" s="19">
        <f ca="1">SUM(J$10:J38)-SUM(K$10:K39)</f>
        <v>1050</v>
      </c>
      <c r="I39" s="19">
        <f t="shared" ca="1" si="13"/>
        <v>1542</v>
      </c>
      <c r="J39" s="19">
        <f t="shared" ca="1" si="14"/>
        <v>0</v>
      </c>
      <c r="K39" s="19">
        <f t="shared" ca="1" si="9"/>
        <v>0</v>
      </c>
      <c r="L39" s="19">
        <f t="shared" ca="1" si="15"/>
        <v>0</v>
      </c>
      <c r="U39" s="1">
        <f t="shared" si="6"/>
        <v>900</v>
      </c>
    </row>
    <row r="40" spans="3:21" x14ac:dyDescent="0.25">
      <c r="C40" s="33">
        <v>31</v>
      </c>
      <c r="D40" s="19">
        <f t="shared" ca="1" si="10"/>
        <v>492</v>
      </c>
      <c r="E40" s="19">
        <f t="shared" ca="1" si="0"/>
        <v>201</v>
      </c>
      <c r="F40" s="19">
        <f t="shared" ca="1" si="11"/>
        <v>201</v>
      </c>
      <c r="G40" s="19">
        <f t="shared" ca="1" si="12"/>
        <v>291</v>
      </c>
      <c r="H40" s="19">
        <f ca="1">SUM(J$10:J39)-SUM(K$10:K40)</f>
        <v>1050</v>
      </c>
      <c r="I40" s="19">
        <f t="shared" ca="1" si="13"/>
        <v>1341</v>
      </c>
      <c r="J40" s="19">
        <f t="shared" ca="1" si="14"/>
        <v>0</v>
      </c>
      <c r="K40" s="19">
        <f t="shared" ca="1" si="9"/>
        <v>0</v>
      </c>
      <c r="L40" s="19">
        <f t="shared" ca="1" si="15"/>
        <v>0</v>
      </c>
      <c r="U40" s="1">
        <f t="shared" si="6"/>
        <v>900</v>
      </c>
    </row>
    <row r="41" spans="3:21" x14ac:dyDescent="0.25">
      <c r="C41" s="33">
        <v>32</v>
      </c>
      <c r="D41" s="19">
        <f t="shared" ca="1" si="10"/>
        <v>291</v>
      </c>
      <c r="E41" s="19">
        <f t="shared" ca="1" si="0"/>
        <v>258</v>
      </c>
      <c r="F41" s="19">
        <f t="shared" ca="1" si="11"/>
        <v>258</v>
      </c>
      <c r="G41" s="19">
        <f t="shared" ca="1" si="12"/>
        <v>33</v>
      </c>
      <c r="H41" s="19">
        <f ca="1">SUM(J$10:J40)-SUM(K$10:K41)</f>
        <v>1050</v>
      </c>
      <c r="I41" s="19">
        <f t="shared" ca="1" si="13"/>
        <v>1083</v>
      </c>
      <c r="J41" s="19">
        <f t="shared" ca="1" si="14"/>
        <v>0</v>
      </c>
      <c r="K41" s="19">
        <f t="shared" ca="1" si="9"/>
        <v>0</v>
      </c>
      <c r="L41" s="19">
        <f t="shared" ca="1" si="15"/>
        <v>0</v>
      </c>
      <c r="U41" s="1">
        <f t="shared" si="6"/>
        <v>900</v>
      </c>
    </row>
    <row r="42" spans="3:21" x14ac:dyDescent="0.25">
      <c r="C42" s="33">
        <v>33</v>
      </c>
      <c r="D42" s="19">
        <f t="shared" ca="1" si="10"/>
        <v>1083</v>
      </c>
      <c r="E42" s="19">
        <f t="shared" ref="E42:E73" ca="1" si="16">ROUND(NORMINV(RAND(),E$7,E$8),0)</f>
        <v>222</v>
      </c>
      <c r="F42" s="19">
        <f t="shared" ca="1" si="11"/>
        <v>222</v>
      </c>
      <c r="G42" s="19">
        <f t="shared" ca="1" si="12"/>
        <v>861</v>
      </c>
      <c r="H42" s="19">
        <f ca="1">SUM(J$10:J41)-SUM(K$10:K42)</f>
        <v>0</v>
      </c>
      <c r="I42" s="19">
        <f t="shared" ca="1" si="13"/>
        <v>861</v>
      </c>
      <c r="J42" s="19">
        <f t="shared" ca="1" si="14"/>
        <v>1050</v>
      </c>
      <c r="K42" s="19">
        <f t="shared" ca="1" si="9"/>
        <v>1050</v>
      </c>
      <c r="L42" s="19">
        <f t="shared" ca="1" si="15"/>
        <v>0</v>
      </c>
      <c r="U42" s="1">
        <f t="shared" si="6"/>
        <v>900</v>
      </c>
    </row>
    <row r="43" spans="3:21" x14ac:dyDescent="0.25">
      <c r="C43" s="33">
        <v>34</v>
      </c>
      <c r="D43" s="19">
        <f t="shared" ca="1" si="10"/>
        <v>861</v>
      </c>
      <c r="E43" s="19">
        <f t="shared" ca="1" si="16"/>
        <v>203</v>
      </c>
      <c r="F43" s="19">
        <f t="shared" ca="1" si="11"/>
        <v>203</v>
      </c>
      <c r="G43" s="19">
        <f t="shared" ca="1" si="12"/>
        <v>658</v>
      </c>
      <c r="H43" s="19">
        <f ca="1">SUM(J$10:J42)-SUM(K$10:K43)</f>
        <v>1050</v>
      </c>
      <c r="I43" s="19">
        <f t="shared" ca="1" si="13"/>
        <v>1708</v>
      </c>
      <c r="J43" s="19">
        <f t="shared" ca="1" si="14"/>
        <v>0</v>
      </c>
      <c r="K43" s="19">
        <f t="shared" ca="1" si="9"/>
        <v>0</v>
      </c>
      <c r="L43" s="19">
        <f t="shared" ca="1" si="15"/>
        <v>0</v>
      </c>
      <c r="U43" s="1">
        <f t="shared" si="6"/>
        <v>900</v>
      </c>
    </row>
    <row r="44" spans="3:21" x14ac:dyDescent="0.25">
      <c r="C44" s="33">
        <v>35</v>
      </c>
      <c r="D44" s="19">
        <f t="shared" ca="1" si="10"/>
        <v>658</v>
      </c>
      <c r="E44" s="19">
        <f t="shared" ca="1" si="16"/>
        <v>206</v>
      </c>
      <c r="F44" s="19">
        <f t="shared" ca="1" si="11"/>
        <v>206</v>
      </c>
      <c r="G44" s="19">
        <f t="shared" ca="1" si="12"/>
        <v>452</v>
      </c>
      <c r="H44" s="19">
        <f ca="1">SUM(J$10:J43)-SUM(K$10:K44)</f>
        <v>1050</v>
      </c>
      <c r="I44" s="19">
        <f t="shared" ca="1" si="13"/>
        <v>1502</v>
      </c>
      <c r="J44" s="19">
        <f t="shared" ca="1" si="14"/>
        <v>0</v>
      </c>
      <c r="K44" s="19">
        <f t="shared" ca="1" si="9"/>
        <v>0</v>
      </c>
      <c r="L44" s="19">
        <f t="shared" ca="1" si="15"/>
        <v>0</v>
      </c>
      <c r="U44" s="1">
        <f t="shared" si="6"/>
        <v>900</v>
      </c>
    </row>
    <row r="45" spans="3:21" x14ac:dyDescent="0.25">
      <c r="C45" s="33">
        <v>36</v>
      </c>
      <c r="D45" s="19">
        <f t="shared" ca="1" si="10"/>
        <v>452</v>
      </c>
      <c r="E45" s="19">
        <f t="shared" ca="1" si="16"/>
        <v>216</v>
      </c>
      <c r="F45" s="19">
        <f t="shared" ca="1" si="11"/>
        <v>216</v>
      </c>
      <c r="G45" s="19">
        <f t="shared" ca="1" si="12"/>
        <v>236</v>
      </c>
      <c r="H45" s="19">
        <f ca="1">SUM(J$10:J44)-SUM(K$10:K45)</f>
        <v>1050</v>
      </c>
      <c r="I45" s="19">
        <f t="shared" ca="1" si="13"/>
        <v>1286</v>
      </c>
      <c r="J45" s="19">
        <f t="shared" ca="1" si="14"/>
        <v>0</v>
      </c>
      <c r="K45" s="19">
        <f t="shared" ca="1" si="9"/>
        <v>0</v>
      </c>
      <c r="L45" s="19">
        <f t="shared" ca="1" si="15"/>
        <v>0</v>
      </c>
      <c r="U45" s="1">
        <f t="shared" si="6"/>
        <v>900</v>
      </c>
    </row>
    <row r="46" spans="3:21" x14ac:dyDescent="0.25">
      <c r="C46" s="33">
        <v>37</v>
      </c>
      <c r="D46" s="19">
        <f t="shared" ca="1" si="10"/>
        <v>236</v>
      </c>
      <c r="E46" s="19">
        <f t="shared" ca="1" si="16"/>
        <v>199</v>
      </c>
      <c r="F46" s="19">
        <f t="shared" ca="1" si="11"/>
        <v>199</v>
      </c>
      <c r="G46" s="19">
        <f t="shared" ca="1" si="12"/>
        <v>37</v>
      </c>
      <c r="H46" s="19">
        <f ca="1">SUM(J$10:J45)-SUM(K$10:K46)</f>
        <v>1050</v>
      </c>
      <c r="I46" s="19">
        <f t="shared" ca="1" si="13"/>
        <v>1087</v>
      </c>
      <c r="J46" s="19">
        <f t="shared" ca="1" si="14"/>
        <v>0</v>
      </c>
      <c r="K46" s="19">
        <f t="shared" ca="1" si="9"/>
        <v>0</v>
      </c>
      <c r="L46" s="19">
        <f t="shared" ca="1" si="15"/>
        <v>0</v>
      </c>
      <c r="U46" s="1">
        <f t="shared" si="6"/>
        <v>900</v>
      </c>
    </row>
    <row r="47" spans="3:21" x14ac:dyDescent="0.25">
      <c r="C47" s="33">
        <v>38</v>
      </c>
      <c r="D47" s="19">
        <f t="shared" ca="1" si="10"/>
        <v>1087</v>
      </c>
      <c r="E47" s="19">
        <f t="shared" ca="1" si="16"/>
        <v>207</v>
      </c>
      <c r="F47" s="19">
        <f t="shared" ca="1" si="11"/>
        <v>207</v>
      </c>
      <c r="G47" s="19">
        <f t="shared" ca="1" si="12"/>
        <v>880</v>
      </c>
      <c r="H47" s="19">
        <f ca="1">SUM(J$10:J46)-SUM(K$10:K47)</f>
        <v>0</v>
      </c>
      <c r="I47" s="19">
        <f t="shared" ca="1" si="13"/>
        <v>880</v>
      </c>
      <c r="J47" s="19">
        <f t="shared" ca="1" si="14"/>
        <v>1050</v>
      </c>
      <c r="K47" s="19">
        <f t="shared" ca="1" si="9"/>
        <v>1050</v>
      </c>
      <c r="L47" s="19">
        <f t="shared" ca="1" si="15"/>
        <v>0</v>
      </c>
      <c r="U47" s="1">
        <f t="shared" si="6"/>
        <v>900</v>
      </c>
    </row>
    <row r="48" spans="3:21" x14ac:dyDescent="0.25">
      <c r="C48" s="33">
        <v>39</v>
      </c>
      <c r="D48" s="19">
        <f t="shared" ca="1" si="10"/>
        <v>880</v>
      </c>
      <c r="E48" s="19">
        <f t="shared" ca="1" si="16"/>
        <v>192</v>
      </c>
      <c r="F48" s="19">
        <f t="shared" ca="1" si="11"/>
        <v>192</v>
      </c>
      <c r="G48" s="19">
        <f t="shared" ca="1" si="12"/>
        <v>688</v>
      </c>
      <c r="H48" s="19">
        <f ca="1">SUM(J$10:J47)-SUM(K$10:K48)</f>
        <v>1050</v>
      </c>
      <c r="I48" s="19">
        <f t="shared" ca="1" si="13"/>
        <v>1738</v>
      </c>
      <c r="J48" s="19">
        <f t="shared" ca="1" si="14"/>
        <v>0</v>
      </c>
      <c r="K48" s="19">
        <f t="shared" ca="1" si="9"/>
        <v>0</v>
      </c>
      <c r="L48" s="19">
        <f t="shared" ca="1" si="15"/>
        <v>0</v>
      </c>
      <c r="U48" s="1">
        <f t="shared" si="6"/>
        <v>900</v>
      </c>
    </row>
    <row r="49" spans="3:21" x14ac:dyDescent="0.25">
      <c r="C49" s="33">
        <v>40</v>
      </c>
      <c r="D49" s="19">
        <f t="shared" ca="1" si="10"/>
        <v>688</v>
      </c>
      <c r="E49" s="19">
        <f t="shared" ca="1" si="16"/>
        <v>145</v>
      </c>
      <c r="F49" s="19">
        <f t="shared" ca="1" si="11"/>
        <v>145</v>
      </c>
      <c r="G49" s="19">
        <f t="shared" ca="1" si="12"/>
        <v>543</v>
      </c>
      <c r="H49" s="19">
        <f ca="1">SUM(J$10:J48)-SUM(K$10:K49)</f>
        <v>1050</v>
      </c>
      <c r="I49" s="19">
        <f t="shared" ca="1" si="13"/>
        <v>1593</v>
      </c>
      <c r="J49" s="19">
        <f t="shared" ca="1" si="14"/>
        <v>0</v>
      </c>
      <c r="K49" s="19">
        <f t="shared" ca="1" si="9"/>
        <v>0</v>
      </c>
      <c r="L49" s="19">
        <f t="shared" ca="1" si="15"/>
        <v>0</v>
      </c>
      <c r="U49" s="1">
        <f t="shared" si="6"/>
        <v>900</v>
      </c>
    </row>
    <row r="50" spans="3:21" x14ac:dyDescent="0.25">
      <c r="C50" s="33">
        <v>41</v>
      </c>
      <c r="D50" s="19">
        <f t="shared" ca="1" si="10"/>
        <v>543</v>
      </c>
      <c r="E50" s="19">
        <f t="shared" ca="1" si="16"/>
        <v>269</v>
      </c>
      <c r="F50" s="19">
        <f t="shared" ca="1" si="11"/>
        <v>269</v>
      </c>
      <c r="G50" s="19">
        <f t="shared" ca="1" si="12"/>
        <v>274</v>
      </c>
      <c r="H50" s="19">
        <f ca="1">SUM(J$10:J49)-SUM(K$10:K50)</f>
        <v>1050</v>
      </c>
      <c r="I50" s="19">
        <f t="shared" ca="1" si="13"/>
        <v>1324</v>
      </c>
      <c r="J50" s="19">
        <f t="shared" ca="1" si="14"/>
        <v>0</v>
      </c>
      <c r="K50" s="19">
        <f t="shared" ca="1" si="9"/>
        <v>0</v>
      </c>
      <c r="L50" s="19">
        <f t="shared" ca="1" si="15"/>
        <v>0</v>
      </c>
      <c r="U50" s="1">
        <f t="shared" si="6"/>
        <v>900</v>
      </c>
    </row>
    <row r="51" spans="3:21" x14ac:dyDescent="0.25">
      <c r="C51" s="33">
        <v>42</v>
      </c>
      <c r="D51" s="19">
        <f t="shared" ca="1" si="10"/>
        <v>274</v>
      </c>
      <c r="E51" s="19">
        <f t="shared" ca="1" si="16"/>
        <v>224</v>
      </c>
      <c r="F51" s="19">
        <f t="shared" ca="1" si="11"/>
        <v>224</v>
      </c>
      <c r="G51" s="19">
        <f t="shared" ca="1" si="12"/>
        <v>50</v>
      </c>
      <c r="H51" s="19">
        <f ca="1">SUM(J$10:J50)-SUM(K$10:K51)</f>
        <v>1050</v>
      </c>
      <c r="I51" s="19">
        <f t="shared" ca="1" si="13"/>
        <v>1100</v>
      </c>
      <c r="J51" s="19">
        <f t="shared" ca="1" si="14"/>
        <v>0</v>
      </c>
      <c r="K51" s="19">
        <f t="shared" ca="1" si="9"/>
        <v>0</v>
      </c>
      <c r="L51" s="19">
        <f t="shared" ca="1" si="15"/>
        <v>0</v>
      </c>
      <c r="U51" s="1">
        <f t="shared" si="6"/>
        <v>900</v>
      </c>
    </row>
    <row r="52" spans="3:21" x14ac:dyDescent="0.25">
      <c r="C52" s="33">
        <v>43</v>
      </c>
      <c r="D52" s="19">
        <f t="shared" ca="1" si="10"/>
        <v>1100</v>
      </c>
      <c r="E52" s="19">
        <f t="shared" ca="1" si="16"/>
        <v>195</v>
      </c>
      <c r="F52" s="19">
        <f t="shared" ca="1" si="11"/>
        <v>195</v>
      </c>
      <c r="G52" s="19">
        <f t="shared" ca="1" si="12"/>
        <v>905</v>
      </c>
      <c r="H52" s="19">
        <f ca="1">SUM(J$10:J51)-SUM(K$10:K52)</f>
        <v>0</v>
      </c>
      <c r="I52" s="19">
        <f t="shared" ca="1" si="13"/>
        <v>905</v>
      </c>
      <c r="J52" s="19">
        <f t="shared" ca="1" si="14"/>
        <v>0</v>
      </c>
      <c r="K52" s="19">
        <f t="shared" ca="1" si="9"/>
        <v>1050</v>
      </c>
      <c r="L52" s="19">
        <f t="shared" ca="1" si="15"/>
        <v>0</v>
      </c>
      <c r="U52" s="1">
        <f t="shared" si="6"/>
        <v>900</v>
      </c>
    </row>
    <row r="53" spans="3:21" x14ac:dyDescent="0.25">
      <c r="C53" s="33">
        <v>44</v>
      </c>
      <c r="D53" s="19">
        <f t="shared" ca="1" si="10"/>
        <v>905</v>
      </c>
      <c r="E53" s="19">
        <f t="shared" ca="1" si="16"/>
        <v>211</v>
      </c>
      <c r="F53" s="19">
        <f t="shared" ca="1" si="11"/>
        <v>211</v>
      </c>
      <c r="G53" s="19">
        <f t="shared" ca="1" si="12"/>
        <v>694</v>
      </c>
      <c r="H53" s="19">
        <f ca="1">SUM(J$10:J52)-SUM(K$10:K53)</f>
        <v>0</v>
      </c>
      <c r="I53" s="19">
        <f t="shared" ca="1" si="13"/>
        <v>694</v>
      </c>
      <c r="J53" s="19">
        <f t="shared" ca="1" si="14"/>
        <v>1050</v>
      </c>
      <c r="K53" s="19">
        <f t="shared" ca="1" si="9"/>
        <v>0</v>
      </c>
      <c r="L53" s="19">
        <f t="shared" ca="1" si="15"/>
        <v>0</v>
      </c>
      <c r="U53" s="1">
        <f t="shared" si="6"/>
        <v>900</v>
      </c>
    </row>
    <row r="54" spans="3:21" x14ac:dyDescent="0.25">
      <c r="C54" s="33">
        <v>45</v>
      </c>
      <c r="D54" s="19">
        <f t="shared" ca="1" si="10"/>
        <v>694</v>
      </c>
      <c r="E54" s="19">
        <f t="shared" ca="1" si="16"/>
        <v>198</v>
      </c>
      <c r="F54" s="19">
        <f t="shared" ca="1" si="11"/>
        <v>198</v>
      </c>
      <c r="G54" s="19">
        <f t="shared" ca="1" si="12"/>
        <v>496</v>
      </c>
      <c r="H54" s="19">
        <f ca="1">SUM(J$10:J53)-SUM(K$10:K54)</f>
        <v>1050</v>
      </c>
      <c r="I54" s="19">
        <f t="shared" ca="1" si="13"/>
        <v>1546</v>
      </c>
      <c r="J54" s="19">
        <f t="shared" ca="1" si="14"/>
        <v>0</v>
      </c>
      <c r="K54" s="19">
        <f t="shared" ca="1" si="9"/>
        <v>0</v>
      </c>
      <c r="L54" s="19">
        <f t="shared" ca="1" si="15"/>
        <v>0</v>
      </c>
      <c r="U54" s="1">
        <f t="shared" si="6"/>
        <v>900</v>
      </c>
    </row>
    <row r="55" spans="3:21" x14ac:dyDescent="0.25">
      <c r="C55" s="33">
        <v>46</v>
      </c>
      <c r="D55" s="19">
        <f t="shared" ca="1" si="10"/>
        <v>496</v>
      </c>
      <c r="E55" s="19">
        <f t="shared" ca="1" si="16"/>
        <v>193</v>
      </c>
      <c r="F55" s="19">
        <f t="shared" ca="1" si="11"/>
        <v>193</v>
      </c>
      <c r="G55" s="19">
        <f t="shared" ca="1" si="12"/>
        <v>303</v>
      </c>
      <c r="H55" s="19">
        <f ca="1">SUM(J$10:J54)-SUM(K$10:K55)</f>
        <v>1050</v>
      </c>
      <c r="I55" s="19">
        <f t="shared" ca="1" si="13"/>
        <v>1353</v>
      </c>
      <c r="J55" s="19">
        <f t="shared" ca="1" si="14"/>
        <v>0</v>
      </c>
      <c r="K55" s="19">
        <f t="shared" ca="1" si="9"/>
        <v>0</v>
      </c>
      <c r="L55" s="19">
        <f t="shared" ca="1" si="15"/>
        <v>0</v>
      </c>
      <c r="U55" s="1">
        <f t="shared" si="6"/>
        <v>900</v>
      </c>
    </row>
    <row r="56" spans="3:21" x14ac:dyDescent="0.25">
      <c r="C56" s="33">
        <v>47</v>
      </c>
      <c r="D56" s="19">
        <f t="shared" ca="1" si="10"/>
        <v>303</v>
      </c>
      <c r="E56" s="19">
        <f t="shared" ca="1" si="16"/>
        <v>213</v>
      </c>
      <c r="F56" s="19">
        <f t="shared" ca="1" si="11"/>
        <v>213</v>
      </c>
      <c r="G56" s="19">
        <f t="shared" ca="1" si="12"/>
        <v>90</v>
      </c>
      <c r="H56" s="19">
        <f ca="1">SUM(J$10:J55)-SUM(K$10:K56)</f>
        <v>1050</v>
      </c>
      <c r="I56" s="19">
        <f t="shared" ca="1" si="13"/>
        <v>1140</v>
      </c>
      <c r="J56" s="19">
        <f t="shared" ca="1" si="14"/>
        <v>0</v>
      </c>
      <c r="K56" s="19">
        <f t="shared" ca="1" si="9"/>
        <v>0</v>
      </c>
      <c r="L56" s="19">
        <f t="shared" ca="1" si="15"/>
        <v>0</v>
      </c>
      <c r="U56" s="1">
        <f t="shared" si="6"/>
        <v>900</v>
      </c>
    </row>
    <row r="57" spans="3:21" x14ac:dyDescent="0.25">
      <c r="C57" s="33">
        <v>48</v>
      </c>
      <c r="D57" s="19">
        <f t="shared" ca="1" si="10"/>
        <v>90</v>
      </c>
      <c r="E57" s="19">
        <f t="shared" ca="1" si="16"/>
        <v>183</v>
      </c>
      <c r="F57" s="19">
        <f t="shared" ca="1" si="11"/>
        <v>90</v>
      </c>
      <c r="G57" s="19">
        <f t="shared" ca="1" si="12"/>
        <v>0</v>
      </c>
      <c r="H57" s="19">
        <f ca="1">SUM(J$10:J56)-SUM(K$10:K57)</f>
        <v>1050</v>
      </c>
      <c r="I57" s="19">
        <f t="shared" ca="1" si="13"/>
        <v>1050</v>
      </c>
      <c r="J57" s="19">
        <f t="shared" ca="1" si="14"/>
        <v>0</v>
      </c>
      <c r="K57" s="19">
        <f t="shared" ca="1" si="9"/>
        <v>0</v>
      </c>
      <c r="L57" s="19">
        <f t="shared" ca="1" si="15"/>
        <v>93</v>
      </c>
      <c r="U57" s="1">
        <f t="shared" si="6"/>
        <v>900</v>
      </c>
    </row>
    <row r="58" spans="3:21" x14ac:dyDescent="0.25">
      <c r="C58" s="33">
        <v>49</v>
      </c>
      <c r="D58" s="19">
        <f t="shared" ca="1" si="10"/>
        <v>1050</v>
      </c>
      <c r="E58" s="19">
        <f t="shared" ca="1" si="16"/>
        <v>193</v>
      </c>
      <c r="F58" s="19">
        <f t="shared" ca="1" si="11"/>
        <v>193</v>
      </c>
      <c r="G58" s="19">
        <f t="shared" ca="1" si="12"/>
        <v>857</v>
      </c>
      <c r="H58" s="19">
        <f ca="1">SUM(J$10:J57)-SUM(K$10:K58)</f>
        <v>0</v>
      </c>
      <c r="I58" s="19">
        <f t="shared" ca="1" si="13"/>
        <v>857</v>
      </c>
      <c r="J58" s="19">
        <f t="shared" ca="1" si="14"/>
        <v>1050</v>
      </c>
      <c r="K58" s="19">
        <f t="shared" ca="1" si="9"/>
        <v>1050</v>
      </c>
      <c r="L58" s="19">
        <f t="shared" ca="1" si="15"/>
        <v>0</v>
      </c>
      <c r="U58" s="1">
        <f t="shared" si="6"/>
        <v>900</v>
      </c>
    </row>
    <row r="59" spans="3:21" x14ac:dyDescent="0.25">
      <c r="C59" s="33">
        <v>50</v>
      </c>
      <c r="D59" s="19">
        <f t="shared" ca="1" si="10"/>
        <v>857</v>
      </c>
      <c r="E59" s="19">
        <f t="shared" ca="1" si="16"/>
        <v>218</v>
      </c>
      <c r="F59" s="19">
        <f t="shared" ca="1" si="11"/>
        <v>218</v>
      </c>
      <c r="G59" s="19">
        <f t="shared" ca="1" si="12"/>
        <v>639</v>
      </c>
      <c r="H59" s="19">
        <f ca="1">SUM(J$10:J58)-SUM(K$10:K59)</f>
        <v>1050</v>
      </c>
      <c r="I59" s="19">
        <f t="shared" ca="1" si="13"/>
        <v>1689</v>
      </c>
      <c r="J59" s="19">
        <f t="shared" ca="1" si="14"/>
        <v>0</v>
      </c>
      <c r="K59" s="19">
        <f t="shared" ca="1" si="9"/>
        <v>0</v>
      </c>
      <c r="L59" s="19">
        <f t="shared" ca="1" si="15"/>
        <v>0</v>
      </c>
      <c r="U59" s="1">
        <f t="shared" si="6"/>
        <v>900</v>
      </c>
    </row>
    <row r="60" spans="3:21" x14ac:dyDescent="0.25">
      <c r="C60" s="33">
        <v>51</v>
      </c>
      <c r="D60" s="19">
        <f t="shared" ca="1" si="10"/>
        <v>639</v>
      </c>
      <c r="E60" s="19">
        <f t="shared" ca="1" si="16"/>
        <v>193</v>
      </c>
      <c r="F60" s="19">
        <f t="shared" ca="1" si="11"/>
        <v>193</v>
      </c>
      <c r="G60" s="19">
        <f t="shared" ca="1" si="12"/>
        <v>446</v>
      </c>
      <c r="H60" s="19">
        <f ca="1">SUM(J$10:J59)-SUM(K$10:K60)</f>
        <v>1050</v>
      </c>
      <c r="I60" s="19">
        <f t="shared" ca="1" si="13"/>
        <v>1496</v>
      </c>
      <c r="J60" s="19">
        <f t="shared" ca="1" si="14"/>
        <v>0</v>
      </c>
      <c r="K60" s="19">
        <f t="shared" ca="1" si="9"/>
        <v>0</v>
      </c>
      <c r="L60" s="19">
        <f t="shared" ca="1" si="15"/>
        <v>0</v>
      </c>
      <c r="U60" s="1">
        <f t="shared" si="6"/>
        <v>900</v>
      </c>
    </row>
    <row r="61" spans="3:21" x14ac:dyDescent="0.25">
      <c r="C61" s="33">
        <v>52</v>
      </c>
      <c r="D61" s="19">
        <f t="shared" ca="1" si="10"/>
        <v>446</v>
      </c>
      <c r="E61" s="19">
        <f t="shared" ca="1" si="16"/>
        <v>185</v>
      </c>
      <c r="F61" s="19">
        <f t="shared" ca="1" si="11"/>
        <v>185</v>
      </c>
      <c r="G61" s="19">
        <f t="shared" ca="1" si="12"/>
        <v>261</v>
      </c>
      <c r="H61" s="19">
        <f ca="1">SUM(J$10:J60)-SUM(K$10:K61)</f>
        <v>1050</v>
      </c>
      <c r="I61" s="19">
        <f t="shared" ca="1" si="13"/>
        <v>1311</v>
      </c>
      <c r="J61" s="19">
        <f t="shared" ca="1" si="14"/>
        <v>0</v>
      </c>
      <c r="K61" s="19">
        <f t="shared" ca="1" si="9"/>
        <v>0</v>
      </c>
      <c r="L61" s="19">
        <f t="shared" ca="1" si="15"/>
        <v>0</v>
      </c>
      <c r="U61" s="1">
        <f t="shared" si="6"/>
        <v>900</v>
      </c>
    </row>
    <row r="62" spans="3:21" x14ac:dyDescent="0.25">
      <c r="C62" s="33">
        <v>53</v>
      </c>
      <c r="D62" s="19">
        <f t="shared" ca="1" si="10"/>
        <v>261</v>
      </c>
      <c r="E62" s="19">
        <f t="shared" ca="1" si="16"/>
        <v>202</v>
      </c>
      <c r="F62" s="19">
        <f t="shared" ca="1" si="11"/>
        <v>202</v>
      </c>
      <c r="G62" s="19">
        <f t="shared" ca="1" si="12"/>
        <v>59</v>
      </c>
      <c r="H62" s="19">
        <f ca="1">SUM(J$10:J61)-SUM(K$10:K62)</f>
        <v>1050</v>
      </c>
      <c r="I62" s="19">
        <f t="shared" ca="1" si="13"/>
        <v>1109</v>
      </c>
      <c r="J62" s="19">
        <f t="shared" ca="1" si="14"/>
        <v>0</v>
      </c>
      <c r="K62" s="19">
        <f t="shared" ca="1" si="9"/>
        <v>0</v>
      </c>
      <c r="L62" s="19">
        <f t="shared" ca="1" si="15"/>
        <v>0</v>
      </c>
      <c r="U62" s="1">
        <f t="shared" si="6"/>
        <v>900</v>
      </c>
    </row>
    <row r="63" spans="3:21" x14ac:dyDescent="0.25">
      <c r="C63" s="33">
        <v>54</v>
      </c>
      <c r="D63" s="19">
        <f t="shared" ca="1" si="10"/>
        <v>1109</v>
      </c>
      <c r="E63" s="19">
        <f t="shared" ca="1" si="16"/>
        <v>205</v>
      </c>
      <c r="F63" s="19">
        <f t="shared" ca="1" si="11"/>
        <v>205</v>
      </c>
      <c r="G63" s="19">
        <f t="shared" ca="1" si="12"/>
        <v>904</v>
      </c>
      <c r="H63" s="19">
        <f ca="1">SUM(J$10:J62)-SUM(K$10:K63)</f>
        <v>0</v>
      </c>
      <c r="I63" s="19">
        <f t="shared" ca="1" si="13"/>
        <v>904</v>
      </c>
      <c r="J63" s="19">
        <f t="shared" ca="1" si="14"/>
        <v>0</v>
      </c>
      <c r="K63" s="19">
        <f t="shared" ca="1" si="9"/>
        <v>1050</v>
      </c>
      <c r="L63" s="19">
        <f t="shared" ca="1" si="15"/>
        <v>0</v>
      </c>
      <c r="U63" s="1">
        <f t="shared" si="6"/>
        <v>900</v>
      </c>
    </row>
    <row r="64" spans="3:21" x14ac:dyDescent="0.25">
      <c r="C64" s="33">
        <v>55</v>
      </c>
      <c r="D64" s="19">
        <f t="shared" ca="1" si="10"/>
        <v>904</v>
      </c>
      <c r="E64" s="19">
        <f t="shared" ca="1" si="16"/>
        <v>220</v>
      </c>
      <c r="F64" s="19">
        <f t="shared" ca="1" si="11"/>
        <v>220</v>
      </c>
      <c r="G64" s="19">
        <f t="shared" ca="1" si="12"/>
        <v>684</v>
      </c>
      <c r="H64" s="19">
        <f ca="1">SUM(J$10:J63)-SUM(K$10:K64)</f>
        <v>0</v>
      </c>
      <c r="I64" s="19">
        <f t="shared" ca="1" si="13"/>
        <v>684</v>
      </c>
      <c r="J64" s="19">
        <f t="shared" ca="1" si="14"/>
        <v>1050</v>
      </c>
      <c r="K64" s="19">
        <f t="shared" ca="1" si="9"/>
        <v>0</v>
      </c>
      <c r="L64" s="19">
        <f t="shared" ca="1" si="15"/>
        <v>0</v>
      </c>
      <c r="U64" s="1">
        <f t="shared" si="6"/>
        <v>900</v>
      </c>
    </row>
    <row r="65" spans="3:21" x14ac:dyDescent="0.25">
      <c r="C65" s="33">
        <v>56</v>
      </c>
      <c r="D65" s="19">
        <f t="shared" ca="1" si="10"/>
        <v>684</v>
      </c>
      <c r="E65" s="19">
        <f t="shared" ca="1" si="16"/>
        <v>243</v>
      </c>
      <c r="F65" s="19">
        <f t="shared" ca="1" si="11"/>
        <v>243</v>
      </c>
      <c r="G65" s="19">
        <f t="shared" ca="1" si="12"/>
        <v>441</v>
      </c>
      <c r="H65" s="19">
        <f ca="1">SUM(J$10:J64)-SUM(K$10:K65)</f>
        <v>1050</v>
      </c>
      <c r="I65" s="19">
        <f t="shared" ca="1" si="13"/>
        <v>1491</v>
      </c>
      <c r="J65" s="19">
        <f t="shared" ca="1" si="14"/>
        <v>0</v>
      </c>
      <c r="K65" s="19">
        <f t="shared" ca="1" si="9"/>
        <v>0</v>
      </c>
      <c r="L65" s="19">
        <f t="shared" ca="1" si="15"/>
        <v>0</v>
      </c>
      <c r="U65" s="1">
        <f t="shared" si="6"/>
        <v>900</v>
      </c>
    </row>
    <row r="66" spans="3:21" x14ac:dyDescent="0.25">
      <c r="C66" s="33">
        <v>57</v>
      </c>
      <c r="D66" s="19">
        <f t="shared" ca="1" si="10"/>
        <v>441</v>
      </c>
      <c r="E66" s="19">
        <f t="shared" ca="1" si="16"/>
        <v>300</v>
      </c>
      <c r="F66" s="19">
        <f t="shared" ca="1" si="11"/>
        <v>300</v>
      </c>
      <c r="G66" s="19">
        <f t="shared" ca="1" si="12"/>
        <v>141</v>
      </c>
      <c r="H66" s="19">
        <f ca="1">SUM(J$10:J65)-SUM(K$10:K66)</f>
        <v>1050</v>
      </c>
      <c r="I66" s="19">
        <f t="shared" ca="1" si="13"/>
        <v>1191</v>
      </c>
      <c r="J66" s="19">
        <f t="shared" ca="1" si="14"/>
        <v>0</v>
      </c>
      <c r="K66" s="19">
        <f t="shared" ca="1" si="9"/>
        <v>0</v>
      </c>
      <c r="L66" s="19">
        <f t="shared" ca="1" si="15"/>
        <v>0</v>
      </c>
      <c r="U66" s="1">
        <f t="shared" si="6"/>
        <v>900</v>
      </c>
    </row>
    <row r="67" spans="3:21" x14ac:dyDescent="0.25">
      <c r="C67" s="33">
        <v>58</v>
      </c>
      <c r="D67" s="19">
        <f t="shared" ca="1" si="10"/>
        <v>141</v>
      </c>
      <c r="E67" s="19">
        <f t="shared" ca="1" si="16"/>
        <v>157</v>
      </c>
      <c r="F67" s="19">
        <f t="shared" ca="1" si="11"/>
        <v>141</v>
      </c>
      <c r="G67" s="19">
        <f t="shared" ca="1" si="12"/>
        <v>0</v>
      </c>
      <c r="H67" s="19">
        <f ca="1">SUM(J$10:J66)-SUM(K$10:K67)</f>
        <v>1050</v>
      </c>
      <c r="I67" s="19">
        <f t="shared" ca="1" si="13"/>
        <v>1050</v>
      </c>
      <c r="J67" s="19">
        <f t="shared" ca="1" si="14"/>
        <v>0</v>
      </c>
      <c r="K67" s="19">
        <f t="shared" ca="1" si="9"/>
        <v>0</v>
      </c>
      <c r="L67" s="19">
        <f t="shared" ca="1" si="15"/>
        <v>16</v>
      </c>
      <c r="U67" s="1">
        <f t="shared" si="6"/>
        <v>900</v>
      </c>
    </row>
    <row r="68" spans="3:21" x14ac:dyDescent="0.25">
      <c r="C68" s="33">
        <v>59</v>
      </c>
      <c r="D68" s="19">
        <f t="shared" ca="1" si="10"/>
        <v>0</v>
      </c>
      <c r="E68" s="19">
        <f t="shared" ca="1" si="16"/>
        <v>212</v>
      </c>
      <c r="F68" s="19">
        <f t="shared" ca="1" si="11"/>
        <v>0</v>
      </c>
      <c r="G68" s="19">
        <f t="shared" ca="1" si="12"/>
        <v>0</v>
      </c>
      <c r="H68" s="19">
        <f ca="1">SUM(J$10:J67)-SUM(K$10:K68)</f>
        <v>1050</v>
      </c>
      <c r="I68" s="19">
        <f t="shared" ca="1" si="13"/>
        <v>1050</v>
      </c>
      <c r="J68" s="19">
        <f t="shared" ca="1" si="14"/>
        <v>0</v>
      </c>
      <c r="K68" s="19">
        <f t="shared" ca="1" si="9"/>
        <v>0</v>
      </c>
      <c r="L68" s="19">
        <f t="shared" ca="1" si="15"/>
        <v>212</v>
      </c>
      <c r="U68" s="1">
        <f t="shared" si="6"/>
        <v>900</v>
      </c>
    </row>
    <row r="69" spans="3:21" x14ac:dyDescent="0.25">
      <c r="C69" s="33">
        <v>60</v>
      </c>
      <c r="D69" s="19">
        <f t="shared" ca="1" si="10"/>
        <v>1050</v>
      </c>
      <c r="E69" s="19">
        <f t="shared" ca="1" si="16"/>
        <v>187</v>
      </c>
      <c r="F69" s="19">
        <f t="shared" ca="1" si="11"/>
        <v>187</v>
      </c>
      <c r="G69" s="19">
        <f t="shared" ca="1" si="12"/>
        <v>863</v>
      </c>
      <c r="H69" s="19">
        <f ca="1">SUM(J$10:J68)-SUM(K$10:K69)</f>
        <v>0</v>
      </c>
      <c r="I69" s="19">
        <f t="shared" ca="1" si="13"/>
        <v>863</v>
      </c>
      <c r="J69" s="19">
        <f t="shared" ca="1" si="14"/>
        <v>1050</v>
      </c>
      <c r="K69" s="19">
        <f t="shared" ca="1" si="9"/>
        <v>1050</v>
      </c>
      <c r="L69" s="19">
        <f t="shared" ca="1" si="15"/>
        <v>0</v>
      </c>
      <c r="U69" s="1">
        <f t="shared" si="6"/>
        <v>900</v>
      </c>
    </row>
    <row r="70" spans="3:21" x14ac:dyDescent="0.25">
      <c r="C70" s="33">
        <v>61</v>
      </c>
      <c r="D70" s="19">
        <f t="shared" ca="1" si="10"/>
        <v>863</v>
      </c>
      <c r="E70" s="19">
        <f t="shared" ca="1" si="16"/>
        <v>252</v>
      </c>
      <c r="F70" s="19">
        <f t="shared" ca="1" si="11"/>
        <v>252</v>
      </c>
      <c r="G70" s="19">
        <f t="shared" ca="1" si="12"/>
        <v>611</v>
      </c>
      <c r="H70" s="19">
        <f ca="1">SUM(J$10:J69)-SUM(K$10:K70)</f>
        <v>1050</v>
      </c>
      <c r="I70" s="19">
        <f t="shared" ca="1" si="13"/>
        <v>1661</v>
      </c>
      <c r="J70" s="19">
        <f t="shared" ca="1" si="14"/>
        <v>0</v>
      </c>
      <c r="K70" s="19">
        <f t="shared" ca="1" si="9"/>
        <v>0</v>
      </c>
      <c r="L70" s="19">
        <f t="shared" ca="1" si="15"/>
        <v>0</v>
      </c>
      <c r="U70" s="1">
        <f t="shared" si="6"/>
        <v>900</v>
      </c>
    </row>
    <row r="71" spans="3:21" x14ac:dyDescent="0.25">
      <c r="C71" s="33">
        <v>62</v>
      </c>
      <c r="D71" s="19">
        <f t="shared" ca="1" si="10"/>
        <v>611</v>
      </c>
      <c r="E71" s="19">
        <f t="shared" ca="1" si="16"/>
        <v>178</v>
      </c>
      <c r="F71" s="19">
        <f t="shared" ca="1" si="11"/>
        <v>178</v>
      </c>
      <c r="G71" s="19">
        <f t="shared" ca="1" si="12"/>
        <v>433</v>
      </c>
      <c r="H71" s="19">
        <f ca="1">SUM(J$10:J70)-SUM(K$10:K71)</f>
        <v>1050</v>
      </c>
      <c r="I71" s="19">
        <f t="shared" ca="1" si="13"/>
        <v>1483</v>
      </c>
      <c r="J71" s="19">
        <f t="shared" ca="1" si="14"/>
        <v>0</v>
      </c>
      <c r="K71" s="19">
        <f t="shared" ca="1" si="9"/>
        <v>0</v>
      </c>
      <c r="L71" s="19">
        <f t="shared" ca="1" si="15"/>
        <v>0</v>
      </c>
      <c r="U71" s="1">
        <f t="shared" si="6"/>
        <v>900</v>
      </c>
    </row>
    <row r="72" spans="3:21" x14ac:dyDescent="0.25">
      <c r="C72" s="33">
        <v>63</v>
      </c>
      <c r="D72" s="19">
        <f t="shared" ca="1" si="10"/>
        <v>433</v>
      </c>
      <c r="E72" s="19">
        <f t="shared" ca="1" si="16"/>
        <v>205</v>
      </c>
      <c r="F72" s="19">
        <f t="shared" ca="1" si="11"/>
        <v>205</v>
      </c>
      <c r="G72" s="19">
        <f t="shared" ca="1" si="12"/>
        <v>228</v>
      </c>
      <c r="H72" s="19">
        <f ca="1">SUM(J$10:J71)-SUM(K$10:K72)</f>
        <v>1050</v>
      </c>
      <c r="I72" s="19">
        <f t="shared" ca="1" si="13"/>
        <v>1278</v>
      </c>
      <c r="J72" s="19">
        <f t="shared" ca="1" si="14"/>
        <v>0</v>
      </c>
      <c r="K72" s="19">
        <f t="shared" ca="1" si="9"/>
        <v>0</v>
      </c>
      <c r="L72" s="19">
        <f t="shared" ca="1" si="15"/>
        <v>0</v>
      </c>
      <c r="U72" s="1">
        <f t="shared" si="6"/>
        <v>900</v>
      </c>
    </row>
    <row r="73" spans="3:21" x14ac:dyDescent="0.25">
      <c r="C73" s="33">
        <v>64</v>
      </c>
      <c r="D73" s="19">
        <f t="shared" ca="1" si="10"/>
        <v>228</v>
      </c>
      <c r="E73" s="19">
        <f t="shared" ca="1" si="16"/>
        <v>193</v>
      </c>
      <c r="F73" s="19">
        <f t="shared" ca="1" si="11"/>
        <v>193</v>
      </c>
      <c r="G73" s="19">
        <f t="shared" ca="1" si="12"/>
        <v>35</v>
      </c>
      <c r="H73" s="19">
        <f ca="1">SUM(J$10:J72)-SUM(K$10:K73)</f>
        <v>1050</v>
      </c>
      <c r="I73" s="19">
        <f t="shared" ca="1" si="13"/>
        <v>1085</v>
      </c>
      <c r="J73" s="19">
        <f t="shared" ca="1" si="14"/>
        <v>0</v>
      </c>
      <c r="K73" s="19">
        <f t="shared" ca="1" si="9"/>
        <v>0</v>
      </c>
      <c r="L73" s="19">
        <f t="shared" ca="1" si="15"/>
        <v>0</v>
      </c>
      <c r="U73" s="1">
        <f t="shared" si="6"/>
        <v>900</v>
      </c>
    </row>
    <row r="74" spans="3:21" x14ac:dyDescent="0.25">
      <c r="C74" s="33">
        <v>65</v>
      </c>
      <c r="D74" s="19">
        <f t="shared" ca="1" si="10"/>
        <v>1085</v>
      </c>
      <c r="E74" s="19">
        <f t="shared" ref="E74:E105" ca="1" si="17">ROUND(NORMINV(RAND(),E$7,E$8),0)</f>
        <v>226</v>
      </c>
      <c r="F74" s="19">
        <f t="shared" ca="1" si="11"/>
        <v>226</v>
      </c>
      <c r="G74" s="19">
        <f t="shared" ca="1" si="12"/>
        <v>859</v>
      </c>
      <c r="H74" s="19">
        <f ca="1">SUM(J$10:J73)-SUM(K$10:K74)</f>
        <v>0</v>
      </c>
      <c r="I74" s="19">
        <f t="shared" ca="1" si="13"/>
        <v>859</v>
      </c>
      <c r="J74" s="19">
        <f t="shared" ca="1" si="14"/>
        <v>1050</v>
      </c>
      <c r="K74" s="19">
        <f t="shared" ca="1" si="9"/>
        <v>1050</v>
      </c>
      <c r="L74" s="19">
        <f t="shared" ca="1" si="15"/>
        <v>0</v>
      </c>
      <c r="U74" s="1">
        <f t="shared" si="6"/>
        <v>900</v>
      </c>
    </row>
    <row r="75" spans="3:21" x14ac:dyDescent="0.25">
      <c r="C75" s="33">
        <v>66</v>
      </c>
      <c r="D75" s="19">
        <f t="shared" ca="1" si="10"/>
        <v>859</v>
      </c>
      <c r="E75" s="19">
        <f t="shared" ca="1" si="17"/>
        <v>179</v>
      </c>
      <c r="F75" s="19">
        <f t="shared" ca="1" si="11"/>
        <v>179</v>
      </c>
      <c r="G75" s="19">
        <f t="shared" ca="1" si="12"/>
        <v>680</v>
      </c>
      <c r="H75" s="19">
        <f ca="1">SUM(J$10:J74)-SUM(K$10:K75)</f>
        <v>1050</v>
      </c>
      <c r="I75" s="19">
        <f t="shared" ca="1" si="13"/>
        <v>1730</v>
      </c>
      <c r="J75" s="19">
        <f t="shared" ca="1" si="14"/>
        <v>0</v>
      </c>
      <c r="K75" s="19">
        <f t="shared" ca="1" si="9"/>
        <v>0</v>
      </c>
      <c r="L75" s="19">
        <f t="shared" ca="1" si="15"/>
        <v>0</v>
      </c>
      <c r="U75" s="1">
        <f t="shared" si="6"/>
        <v>900</v>
      </c>
    </row>
    <row r="76" spans="3:21" x14ac:dyDescent="0.25">
      <c r="C76" s="33">
        <v>67</v>
      </c>
      <c r="D76" s="19">
        <f t="shared" ca="1" si="10"/>
        <v>680</v>
      </c>
      <c r="E76" s="19">
        <f t="shared" ca="1" si="17"/>
        <v>176</v>
      </c>
      <c r="F76" s="19">
        <f t="shared" ca="1" si="11"/>
        <v>176</v>
      </c>
      <c r="G76" s="19">
        <f t="shared" ca="1" si="12"/>
        <v>504</v>
      </c>
      <c r="H76" s="19">
        <f ca="1">SUM(J$10:J75)-SUM(K$10:K76)</f>
        <v>1050</v>
      </c>
      <c r="I76" s="19">
        <f t="shared" ca="1" si="13"/>
        <v>1554</v>
      </c>
      <c r="J76" s="19">
        <f t="shared" ca="1" si="14"/>
        <v>0</v>
      </c>
      <c r="K76" s="19">
        <f t="shared" ca="1" si="9"/>
        <v>0</v>
      </c>
      <c r="L76" s="19">
        <f t="shared" ca="1" si="15"/>
        <v>0</v>
      </c>
      <c r="U76" s="1">
        <f t="shared" ref="U76:U109" si="18">U75</f>
        <v>900</v>
      </c>
    </row>
    <row r="77" spans="3:21" x14ac:dyDescent="0.25">
      <c r="C77" s="33">
        <v>68</v>
      </c>
      <c r="D77" s="19">
        <f t="shared" ca="1" si="10"/>
        <v>504</v>
      </c>
      <c r="E77" s="19">
        <f t="shared" ca="1" si="17"/>
        <v>194</v>
      </c>
      <c r="F77" s="19">
        <f t="shared" ca="1" si="11"/>
        <v>194</v>
      </c>
      <c r="G77" s="19">
        <f t="shared" ca="1" si="12"/>
        <v>310</v>
      </c>
      <c r="H77" s="19">
        <f ca="1">SUM(J$10:J76)-SUM(K$10:K77)</f>
        <v>1050</v>
      </c>
      <c r="I77" s="19">
        <f t="shared" ca="1" si="13"/>
        <v>1360</v>
      </c>
      <c r="J77" s="19">
        <f t="shared" ca="1" si="14"/>
        <v>0</v>
      </c>
      <c r="K77" s="19">
        <f t="shared" ca="1" si="9"/>
        <v>0</v>
      </c>
      <c r="L77" s="19">
        <f t="shared" ca="1" si="15"/>
        <v>0</v>
      </c>
      <c r="U77" s="1">
        <f t="shared" si="18"/>
        <v>900</v>
      </c>
    </row>
    <row r="78" spans="3:21" x14ac:dyDescent="0.25">
      <c r="C78" s="33">
        <v>69</v>
      </c>
      <c r="D78" s="19">
        <f t="shared" ca="1" si="10"/>
        <v>310</v>
      </c>
      <c r="E78" s="19">
        <f t="shared" ca="1" si="17"/>
        <v>228</v>
      </c>
      <c r="F78" s="19">
        <f t="shared" ca="1" si="11"/>
        <v>228</v>
      </c>
      <c r="G78" s="19">
        <f t="shared" ca="1" si="12"/>
        <v>82</v>
      </c>
      <c r="H78" s="19">
        <f ca="1">SUM(J$10:J77)-SUM(K$10:K78)</f>
        <v>1050</v>
      </c>
      <c r="I78" s="19">
        <f t="shared" ca="1" si="13"/>
        <v>1132</v>
      </c>
      <c r="J78" s="19">
        <f t="shared" ca="1" si="14"/>
        <v>0</v>
      </c>
      <c r="K78" s="19">
        <f t="shared" ca="1" si="9"/>
        <v>0</v>
      </c>
      <c r="L78" s="19">
        <f t="shared" ca="1" si="15"/>
        <v>0</v>
      </c>
      <c r="U78" s="1">
        <f t="shared" si="18"/>
        <v>900</v>
      </c>
    </row>
    <row r="79" spans="3:21" x14ac:dyDescent="0.25">
      <c r="C79" s="33">
        <v>70</v>
      </c>
      <c r="D79" s="19">
        <f t="shared" ca="1" si="10"/>
        <v>1132</v>
      </c>
      <c r="E79" s="19">
        <f t="shared" ca="1" si="17"/>
        <v>151</v>
      </c>
      <c r="F79" s="19">
        <f t="shared" ca="1" si="11"/>
        <v>151</v>
      </c>
      <c r="G79" s="19">
        <f t="shared" ca="1" si="12"/>
        <v>981</v>
      </c>
      <c r="H79" s="19">
        <f ca="1">SUM(J$10:J78)-SUM(K$10:K79)</f>
        <v>0</v>
      </c>
      <c r="I79" s="19">
        <f t="shared" ca="1" si="13"/>
        <v>981</v>
      </c>
      <c r="J79" s="19">
        <f t="shared" ca="1" si="14"/>
        <v>0</v>
      </c>
      <c r="K79" s="19">
        <f t="shared" ca="1" si="9"/>
        <v>1050</v>
      </c>
      <c r="L79" s="19">
        <f t="shared" ca="1" si="15"/>
        <v>0</v>
      </c>
      <c r="U79" s="1">
        <f t="shared" si="18"/>
        <v>900</v>
      </c>
    </row>
    <row r="80" spans="3:21" x14ac:dyDescent="0.25">
      <c r="C80" s="33">
        <v>71</v>
      </c>
      <c r="D80" s="19">
        <f t="shared" ca="1" si="10"/>
        <v>981</v>
      </c>
      <c r="E80" s="19">
        <f t="shared" ca="1" si="17"/>
        <v>211</v>
      </c>
      <c r="F80" s="19">
        <f t="shared" ca="1" si="11"/>
        <v>211</v>
      </c>
      <c r="G80" s="19">
        <f t="shared" ca="1" si="12"/>
        <v>770</v>
      </c>
      <c r="H80" s="19">
        <f ca="1">SUM(J$10:J79)-SUM(K$10:K80)</f>
        <v>0</v>
      </c>
      <c r="I80" s="19">
        <f t="shared" ca="1" si="13"/>
        <v>770</v>
      </c>
      <c r="J80" s="19">
        <f t="shared" ca="1" si="14"/>
        <v>1050</v>
      </c>
      <c r="K80" s="19">
        <f t="shared" ref="K80:K143" ca="1" si="19">IF(C80-$H$5-1&lt;=0,0,VLOOKUP(C80-$H$5-1,$C$10:$J$209,8))</f>
        <v>0</v>
      </c>
      <c r="L80" s="19">
        <f t="shared" ca="1" si="15"/>
        <v>0</v>
      </c>
      <c r="U80" s="1">
        <f t="shared" si="18"/>
        <v>900</v>
      </c>
    </row>
    <row r="81" spans="3:21" x14ac:dyDescent="0.25">
      <c r="C81" s="33">
        <v>72</v>
      </c>
      <c r="D81" s="19">
        <f t="shared" ca="1" si="10"/>
        <v>770</v>
      </c>
      <c r="E81" s="19">
        <f t="shared" ca="1" si="17"/>
        <v>205</v>
      </c>
      <c r="F81" s="19">
        <f t="shared" ca="1" si="11"/>
        <v>205</v>
      </c>
      <c r="G81" s="19">
        <f t="shared" ca="1" si="12"/>
        <v>565</v>
      </c>
      <c r="H81" s="19">
        <f ca="1">SUM(J$10:J80)-SUM(K$10:K81)</f>
        <v>1050</v>
      </c>
      <c r="I81" s="19">
        <f t="shared" ca="1" si="13"/>
        <v>1615</v>
      </c>
      <c r="J81" s="19">
        <f t="shared" ca="1" si="14"/>
        <v>0</v>
      </c>
      <c r="K81" s="19">
        <f t="shared" ca="1" si="19"/>
        <v>0</v>
      </c>
      <c r="L81" s="19">
        <f t="shared" ca="1" si="15"/>
        <v>0</v>
      </c>
      <c r="U81" s="1">
        <f t="shared" si="18"/>
        <v>900</v>
      </c>
    </row>
    <row r="82" spans="3:21" x14ac:dyDescent="0.25">
      <c r="C82" s="33">
        <v>73</v>
      </c>
      <c r="D82" s="19">
        <f t="shared" ca="1" si="10"/>
        <v>565</v>
      </c>
      <c r="E82" s="19">
        <f t="shared" ca="1" si="17"/>
        <v>180</v>
      </c>
      <c r="F82" s="19">
        <f t="shared" ca="1" si="11"/>
        <v>180</v>
      </c>
      <c r="G82" s="19">
        <f t="shared" ca="1" si="12"/>
        <v>385</v>
      </c>
      <c r="H82" s="19">
        <f ca="1">SUM(J$10:J81)-SUM(K$10:K82)</f>
        <v>1050</v>
      </c>
      <c r="I82" s="19">
        <f t="shared" ca="1" si="13"/>
        <v>1435</v>
      </c>
      <c r="J82" s="19">
        <f t="shared" ca="1" si="14"/>
        <v>0</v>
      </c>
      <c r="K82" s="19">
        <f t="shared" ca="1" si="19"/>
        <v>0</v>
      </c>
      <c r="L82" s="19">
        <f t="shared" ca="1" si="15"/>
        <v>0</v>
      </c>
      <c r="U82" s="1">
        <f t="shared" si="18"/>
        <v>900</v>
      </c>
    </row>
    <row r="83" spans="3:21" x14ac:dyDescent="0.25">
      <c r="C83" s="33">
        <v>74</v>
      </c>
      <c r="D83" s="19">
        <f t="shared" ca="1" si="10"/>
        <v>385</v>
      </c>
      <c r="E83" s="19">
        <f t="shared" ca="1" si="17"/>
        <v>208</v>
      </c>
      <c r="F83" s="19">
        <f t="shared" ca="1" si="11"/>
        <v>208</v>
      </c>
      <c r="G83" s="19">
        <f t="shared" ca="1" si="12"/>
        <v>177</v>
      </c>
      <c r="H83" s="19">
        <f ca="1">SUM(J$10:J82)-SUM(K$10:K83)</f>
        <v>1050</v>
      </c>
      <c r="I83" s="19">
        <f t="shared" ca="1" si="13"/>
        <v>1227</v>
      </c>
      <c r="J83" s="19">
        <f t="shared" ca="1" si="14"/>
        <v>0</v>
      </c>
      <c r="K83" s="19">
        <f t="shared" ca="1" si="19"/>
        <v>0</v>
      </c>
      <c r="L83" s="19">
        <f t="shared" ca="1" si="15"/>
        <v>0</v>
      </c>
      <c r="U83" s="1">
        <f t="shared" si="18"/>
        <v>900</v>
      </c>
    </row>
    <row r="84" spans="3:21" x14ac:dyDescent="0.25">
      <c r="C84" s="33">
        <v>75</v>
      </c>
      <c r="D84" s="19">
        <f t="shared" ca="1" si="10"/>
        <v>177</v>
      </c>
      <c r="E84" s="19">
        <f t="shared" ca="1" si="17"/>
        <v>199</v>
      </c>
      <c r="F84" s="19">
        <f t="shared" ca="1" si="11"/>
        <v>177</v>
      </c>
      <c r="G84" s="19">
        <f t="shared" ca="1" si="12"/>
        <v>0</v>
      </c>
      <c r="H84" s="19">
        <f ca="1">SUM(J$10:J83)-SUM(K$10:K84)</f>
        <v>1050</v>
      </c>
      <c r="I84" s="19">
        <f t="shared" ca="1" si="13"/>
        <v>1050</v>
      </c>
      <c r="J84" s="19">
        <f t="shared" ca="1" si="14"/>
        <v>0</v>
      </c>
      <c r="K84" s="19">
        <f t="shared" ca="1" si="19"/>
        <v>0</v>
      </c>
      <c r="L84" s="19">
        <f t="shared" ca="1" si="15"/>
        <v>22</v>
      </c>
      <c r="U84" s="1">
        <f t="shared" si="18"/>
        <v>900</v>
      </c>
    </row>
    <row r="85" spans="3:21" x14ac:dyDescent="0.25">
      <c r="C85" s="33">
        <v>76</v>
      </c>
      <c r="D85" s="19">
        <f t="shared" ca="1" si="10"/>
        <v>1050</v>
      </c>
      <c r="E85" s="19">
        <f t="shared" ca="1" si="17"/>
        <v>241</v>
      </c>
      <c r="F85" s="19">
        <f t="shared" ca="1" si="11"/>
        <v>241</v>
      </c>
      <c r="G85" s="19">
        <f t="shared" ca="1" si="12"/>
        <v>809</v>
      </c>
      <c r="H85" s="19">
        <f ca="1">SUM(J$10:J84)-SUM(K$10:K85)</f>
        <v>0</v>
      </c>
      <c r="I85" s="19">
        <f t="shared" ca="1" si="13"/>
        <v>809</v>
      </c>
      <c r="J85" s="19">
        <f t="shared" ca="1" si="14"/>
        <v>1050</v>
      </c>
      <c r="K85" s="19">
        <f t="shared" ca="1" si="19"/>
        <v>1050</v>
      </c>
      <c r="L85" s="19">
        <f t="shared" ca="1" si="15"/>
        <v>0</v>
      </c>
      <c r="U85" s="1">
        <f t="shared" si="18"/>
        <v>900</v>
      </c>
    </row>
    <row r="86" spans="3:21" x14ac:dyDescent="0.25">
      <c r="C86" s="33">
        <v>77</v>
      </c>
      <c r="D86" s="19">
        <f t="shared" ca="1" si="10"/>
        <v>809</v>
      </c>
      <c r="E86" s="19">
        <f t="shared" ca="1" si="17"/>
        <v>169</v>
      </c>
      <c r="F86" s="19">
        <f t="shared" ca="1" si="11"/>
        <v>169</v>
      </c>
      <c r="G86" s="19">
        <f t="shared" ca="1" si="12"/>
        <v>640</v>
      </c>
      <c r="H86" s="19">
        <f ca="1">SUM(J$10:J85)-SUM(K$10:K86)</f>
        <v>1050</v>
      </c>
      <c r="I86" s="19">
        <f t="shared" ca="1" si="13"/>
        <v>1690</v>
      </c>
      <c r="J86" s="19">
        <f t="shared" ca="1" si="14"/>
        <v>0</v>
      </c>
      <c r="K86" s="19">
        <f t="shared" ca="1" si="19"/>
        <v>0</v>
      </c>
      <c r="L86" s="19">
        <f t="shared" ca="1" si="15"/>
        <v>0</v>
      </c>
      <c r="U86" s="1">
        <f t="shared" si="18"/>
        <v>900</v>
      </c>
    </row>
    <row r="87" spans="3:21" x14ac:dyDescent="0.25">
      <c r="C87" s="33">
        <v>78</v>
      </c>
      <c r="D87" s="19">
        <f t="shared" ca="1" si="10"/>
        <v>640</v>
      </c>
      <c r="E87" s="19">
        <f t="shared" ca="1" si="17"/>
        <v>200</v>
      </c>
      <c r="F87" s="19">
        <f t="shared" ca="1" si="11"/>
        <v>200</v>
      </c>
      <c r="G87" s="19">
        <f t="shared" ca="1" si="12"/>
        <v>440</v>
      </c>
      <c r="H87" s="19">
        <f ca="1">SUM(J$10:J86)-SUM(K$10:K87)</f>
        <v>1050</v>
      </c>
      <c r="I87" s="19">
        <f t="shared" ca="1" si="13"/>
        <v>1490</v>
      </c>
      <c r="J87" s="19">
        <f t="shared" ca="1" si="14"/>
        <v>0</v>
      </c>
      <c r="K87" s="19">
        <f t="shared" ca="1" si="19"/>
        <v>0</v>
      </c>
      <c r="L87" s="19">
        <f t="shared" ca="1" si="15"/>
        <v>0</v>
      </c>
      <c r="U87" s="1">
        <f t="shared" si="18"/>
        <v>900</v>
      </c>
    </row>
    <row r="88" spans="3:21" x14ac:dyDescent="0.25">
      <c r="C88" s="33">
        <v>79</v>
      </c>
      <c r="D88" s="19">
        <f t="shared" ca="1" si="10"/>
        <v>440</v>
      </c>
      <c r="E88" s="19">
        <f t="shared" ca="1" si="17"/>
        <v>223</v>
      </c>
      <c r="F88" s="19">
        <f t="shared" ca="1" si="11"/>
        <v>223</v>
      </c>
      <c r="G88" s="19">
        <f t="shared" ca="1" si="12"/>
        <v>217</v>
      </c>
      <c r="H88" s="19">
        <f ca="1">SUM(J$10:J87)-SUM(K$10:K88)</f>
        <v>1050</v>
      </c>
      <c r="I88" s="19">
        <f t="shared" ca="1" si="13"/>
        <v>1267</v>
      </c>
      <c r="J88" s="19">
        <f t="shared" ca="1" si="14"/>
        <v>0</v>
      </c>
      <c r="K88" s="19">
        <f t="shared" ca="1" si="19"/>
        <v>0</v>
      </c>
      <c r="L88" s="19">
        <f t="shared" ca="1" si="15"/>
        <v>0</v>
      </c>
      <c r="U88" s="1">
        <f t="shared" si="18"/>
        <v>900</v>
      </c>
    </row>
    <row r="89" spans="3:21" x14ac:dyDescent="0.25">
      <c r="C89" s="33">
        <v>80</v>
      </c>
      <c r="D89" s="19">
        <f t="shared" ca="1" si="10"/>
        <v>217</v>
      </c>
      <c r="E89" s="19">
        <f t="shared" ca="1" si="17"/>
        <v>186</v>
      </c>
      <c r="F89" s="19">
        <f t="shared" ca="1" si="11"/>
        <v>186</v>
      </c>
      <c r="G89" s="19">
        <f t="shared" ca="1" si="12"/>
        <v>31</v>
      </c>
      <c r="H89" s="19">
        <f ca="1">SUM(J$10:J88)-SUM(K$10:K89)</f>
        <v>1050</v>
      </c>
      <c r="I89" s="19">
        <f t="shared" ca="1" si="13"/>
        <v>1081</v>
      </c>
      <c r="J89" s="19">
        <f t="shared" ca="1" si="14"/>
        <v>0</v>
      </c>
      <c r="K89" s="19">
        <f t="shared" ca="1" si="19"/>
        <v>0</v>
      </c>
      <c r="L89" s="19">
        <f t="shared" ca="1" si="15"/>
        <v>0</v>
      </c>
      <c r="U89" s="1">
        <f t="shared" si="18"/>
        <v>900</v>
      </c>
    </row>
    <row r="90" spans="3:21" x14ac:dyDescent="0.25">
      <c r="C90" s="33">
        <v>81</v>
      </c>
      <c r="D90" s="19">
        <f t="shared" ca="1" si="10"/>
        <v>1081</v>
      </c>
      <c r="E90" s="19">
        <f t="shared" ca="1" si="17"/>
        <v>181</v>
      </c>
      <c r="F90" s="19">
        <f t="shared" ca="1" si="11"/>
        <v>181</v>
      </c>
      <c r="G90" s="19">
        <f t="shared" ca="1" si="12"/>
        <v>900</v>
      </c>
      <c r="H90" s="19">
        <f ca="1">SUM(J$10:J89)-SUM(K$10:K90)</f>
        <v>0</v>
      </c>
      <c r="I90" s="19">
        <f t="shared" ca="1" si="13"/>
        <v>900</v>
      </c>
      <c r="J90" s="19">
        <f t="shared" ca="1" si="14"/>
        <v>1050</v>
      </c>
      <c r="K90" s="19">
        <f t="shared" ca="1" si="19"/>
        <v>1050</v>
      </c>
      <c r="L90" s="19">
        <f t="shared" ca="1" si="15"/>
        <v>0</v>
      </c>
      <c r="U90" s="1">
        <f t="shared" si="18"/>
        <v>900</v>
      </c>
    </row>
    <row r="91" spans="3:21" x14ac:dyDescent="0.25">
      <c r="C91" s="33">
        <v>82</v>
      </c>
      <c r="D91" s="19">
        <f t="shared" ca="1" si="10"/>
        <v>900</v>
      </c>
      <c r="E91" s="19">
        <f t="shared" ca="1" si="17"/>
        <v>251</v>
      </c>
      <c r="F91" s="19">
        <f t="shared" ca="1" si="11"/>
        <v>251</v>
      </c>
      <c r="G91" s="19">
        <f t="shared" ca="1" si="12"/>
        <v>649</v>
      </c>
      <c r="H91" s="19">
        <f ca="1">SUM(J$10:J90)-SUM(K$10:K91)</f>
        <v>1050</v>
      </c>
      <c r="I91" s="19">
        <f t="shared" ca="1" si="13"/>
        <v>1699</v>
      </c>
      <c r="J91" s="19">
        <f t="shared" ca="1" si="14"/>
        <v>0</v>
      </c>
      <c r="K91" s="19">
        <f t="shared" ca="1" si="19"/>
        <v>0</v>
      </c>
      <c r="L91" s="19">
        <f t="shared" ca="1" si="15"/>
        <v>0</v>
      </c>
      <c r="U91" s="1">
        <f t="shared" si="18"/>
        <v>900</v>
      </c>
    </row>
    <row r="92" spans="3:21" x14ac:dyDescent="0.25">
      <c r="C92" s="33">
        <v>83</v>
      </c>
      <c r="D92" s="19">
        <f t="shared" ref="D92:D155" ca="1" si="20">G91+K92</f>
        <v>649</v>
      </c>
      <c r="E92" s="19">
        <f t="shared" ca="1" si="17"/>
        <v>172</v>
      </c>
      <c r="F92" s="19">
        <f t="shared" ref="F92:F155" ca="1" si="21">MIN(D92,E92)</f>
        <v>172</v>
      </c>
      <c r="G92" s="19">
        <f t="shared" ref="G92:G155" ca="1" si="22">D92-F92</f>
        <v>477</v>
      </c>
      <c r="H92" s="19">
        <f ca="1">SUM(J$10:J91)-SUM(K$10:K92)</f>
        <v>1050</v>
      </c>
      <c r="I92" s="19">
        <f t="shared" ref="I92:I155" ca="1" si="23">G92+H92</f>
        <v>1527</v>
      </c>
      <c r="J92" s="19">
        <f t="shared" ref="J92:J155" ca="1" si="24">IF(I92&lt;=E$5,E$6,0)</f>
        <v>0</v>
      </c>
      <c r="K92" s="19">
        <f t="shared" ca="1" si="19"/>
        <v>0</v>
      </c>
      <c r="L92" s="19">
        <f t="shared" ref="L92:L155" ca="1" si="25">E92-F92</f>
        <v>0</v>
      </c>
      <c r="U92" s="1">
        <f t="shared" si="18"/>
        <v>900</v>
      </c>
    </row>
    <row r="93" spans="3:21" x14ac:dyDescent="0.25">
      <c r="C93" s="33">
        <v>84</v>
      </c>
      <c r="D93" s="19">
        <f t="shared" ca="1" si="20"/>
        <v>477</v>
      </c>
      <c r="E93" s="19">
        <f t="shared" ca="1" si="17"/>
        <v>195</v>
      </c>
      <c r="F93" s="19">
        <f t="shared" ca="1" si="21"/>
        <v>195</v>
      </c>
      <c r="G93" s="19">
        <f t="shared" ca="1" si="22"/>
        <v>282</v>
      </c>
      <c r="H93" s="19">
        <f ca="1">SUM(J$10:J92)-SUM(K$10:K93)</f>
        <v>1050</v>
      </c>
      <c r="I93" s="19">
        <f t="shared" ca="1" si="23"/>
        <v>1332</v>
      </c>
      <c r="J93" s="19">
        <f t="shared" ca="1" si="24"/>
        <v>0</v>
      </c>
      <c r="K93" s="19">
        <f t="shared" ca="1" si="19"/>
        <v>0</v>
      </c>
      <c r="L93" s="19">
        <f t="shared" ca="1" si="25"/>
        <v>0</v>
      </c>
      <c r="U93" s="1">
        <f t="shared" si="18"/>
        <v>900</v>
      </c>
    </row>
    <row r="94" spans="3:21" x14ac:dyDescent="0.25">
      <c r="C94" s="33">
        <v>85</v>
      </c>
      <c r="D94" s="19">
        <f t="shared" ca="1" si="20"/>
        <v>282</v>
      </c>
      <c r="E94" s="19">
        <f t="shared" ca="1" si="17"/>
        <v>180</v>
      </c>
      <c r="F94" s="19">
        <f t="shared" ca="1" si="21"/>
        <v>180</v>
      </c>
      <c r="G94" s="19">
        <f t="shared" ca="1" si="22"/>
        <v>102</v>
      </c>
      <c r="H94" s="19">
        <f ca="1">SUM(J$10:J93)-SUM(K$10:K94)</f>
        <v>1050</v>
      </c>
      <c r="I94" s="19">
        <f t="shared" ca="1" si="23"/>
        <v>1152</v>
      </c>
      <c r="J94" s="19">
        <f t="shared" ca="1" si="24"/>
        <v>0</v>
      </c>
      <c r="K94" s="19">
        <f t="shared" ca="1" si="19"/>
        <v>0</v>
      </c>
      <c r="L94" s="19">
        <f t="shared" ca="1" si="25"/>
        <v>0</v>
      </c>
      <c r="U94" s="1">
        <f t="shared" si="18"/>
        <v>900</v>
      </c>
    </row>
    <row r="95" spans="3:21" x14ac:dyDescent="0.25">
      <c r="C95" s="33">
        <v>86</v>
      </c>
      <c r="D95" s="19">
        <f t="shared" ca="1" si="20"/>
        <v>1152</v>
      </c>
      <c r="E95" s="19">
        <f t="shared" ca="1" si="17"/>
        <v>185</v>
      </c>
      <c r="F95" s="19">
        <f t="shared" ca="1" si="21"/>
        <v>185</v>
      </c>
      <c r="G95" s="19">
        <f t="shared" ca="1" si="22"/>
        <v>967</v>
      </c>
      <c r="H95" s="19">
        <f ca="1">SUM(J$10:J94)-SUM(K$10:K95)</f>
        <v>0</v>
      </c>
      <c r="I95" s="19">
        <f t="shared" ca="1" si="23"/>
        <v>967</v>
      </c>
      <c r="J95" s="19">
        <f t="shared" ca="1" si="24"/>
        <v>0</v>
      </c>
      <c r="K95" s="19">
        <f t="shared" ca="1" si="19"/>
        <v>1050</v>
      </c>
      <c r="L95" s="19">
        <f t="shared" ca="1" si="25"/>
        <v>0</v>
      </c>
      <c r="U95" s="1">
        <f t="shared" si="18"/>
        <v>900</v>
      </c>
    </row>
    <row r="96" spans="3:21" x14ac:dyDescent="0.25">
      <c r="C96" s="33">
        <v>87</v>
      </c>
      <c r="D96" s="19">
        <f t="shared" ca="1" si="20"/>
        <v>967</v>
      </c>
      <c r="E96" s="19">
        <f t="shared" ca="1" si="17"/>
        <v>211</v>
      </c>
      <c r="F96" s="19">
        <f t="shared" ca="1" si="21"/>
        <v>211</v>
      </c>
      <c r="G96" s="19">
        <f t="shared" ca="1" si="22"/>
        <v>756</v>
      </c>
      <c r="H96" s="19">
        <f ca="1">SUM(J$10:J95)-SUM(K$10:K96)</f>
        <v>0</v>
      </c>
      <c r="I96" s="19">
        <f t="shared" ca="1" si="23"/>
        <v>756</v>
      </c>
      <c r="J96" s="19">
        <f t="shared" ca="1" si="24"/>
        <v>1050</v>
      </c>
      <c r="K96" s="19">
        <f t="shared" ca="1" si="19"/>
        <v>0</v>
      </c>
      <c r="L96" s="19">
        <f t="shared" ca="1" si="25"/>
        <v>0</v>
      </c>
      <c r="U96" s="1">
        <f t="shared" si="18"/>
        <v>900</v>
      </c>
    </row>
    <row r="97" spans="3:21" x14ac:dyDescent="0.25">
      <c r="C97" s="33">
        <v>88</v>
      </c>
      <c r="D97" s="19">
        <f t="shared" ca="1" si="20"/>
        <v>756</v>
      </c>
      <c r="E97" s="19">
        <f t="shared" ca="1" si="17"/>
        <v>203</v>
      </c>
      <c r="F97" s="19">
        <f t="shared" ca="1" si="21"/>
        <v>203</v>
      </c>
      <c r="G97" s="19">
        <f t="shared" ca="1" si="22"/>
        <v>553</v>
      </c>
      <c r="H97" s="19">
        <f ca="1">SUM(J$10:J96)-SUM(K$10:K97)</f>
        <v>1050</v>
      </c>
      <c r="I97" s="19">
        <f t="shared" ca="1" si="23"/>
        <v>1603</v>
      </c>
      <c r="J97" s="19">
        <f t="shared" ca="1" si="24"/>
        <v>0</v>
      </c>
      <c r="K97" s="19">
        <f t="shared" ca="1" si="19"/>
        <v>0</v>
      </c>
      <c r="L97" s="19">
        <f t="shared" ca="1" si="25"/>
        <v>0</v>
      </c>
      <c r="U97" s="1">
        <f t="shared" si="18"/>
        <v>900</v>
      </c>
    </row>
    <row r="98" spans="3:21" x14ac:dyDescent="0.25">
      <c r="C98" s="33">
        <v>89</v>
      </c>
      <c r="D98" s="19">
        <f t="shared" ca="1" si="20"/>
        <v>553</v>
      </c>
      <c r="E98" s="19">
        <f t="shared" ca="1" si="17"/>
        <v>228</v>
      </c>
      <c r="F98" s="19">
        <f t="shared" ca="1" si="21"/>
        <v>228</v>
      </c>
      <c r="G98" s="19">
        <f t="shared" ca="1" si="22"/>
        <v>325</v>
      </c>
      <c r="H98" s="19">
        <f ca="1">SUM(J$10:J97)-SUM(K$10:K98)</f>
        <v>1050</v>
      </c>
      <c r="I98" s="19">
        <f t="shared" ca="1" si="23"/>
        <v>1375</v>
      </c>
      <c r="J98" s="19">
        <f t="shared" ca="1" si="24"/>
        <v>0</v>
      </c>
      <c r="K98" s="19">
        <f t="shared" ca="1" si="19"/>
        <v>0</v>
      </c>
      <c r="L98" s="19">
        <f t="shared" ca="1" si="25"/>
        <v>0</v>
      </c>
      <c r="U98" s="1">
        <f t="shared" si="18"/>
        <v>900</v>
      </c>
    </row>
    <row r="99" spans="3:21" x14ac:dyDescent="0.25">
      <c r="C99" s="33">
        <v>90</v>
      </c>
      <c r="D99" s="19">
        <f t="shared" ca="1" si="20"/>
        <v>325</v>
      </c>
      <c r="E99" s="19">
        <f t="shared" ca="1" si="17"/>
        <v>211</v>
      </c>
      <c r="F99" s="19">
        <f t="shared" ca="1" si="21"/>
        <v>211</v>
      </c>
      <c r="G99" s="19">
        <f t="shared" ca="1" si="22"/>
        <v>114</v>
      </c>
      <c r="H99" s="19">
        <f ca="1">SUM(J$10:J98)-SUM(K$10:K99)</f>
        <v>1050</v>
      </c>
      <c r="I99" s="19">
        <f t="shared" ca="1" si="23"/>
        <v>1164</v>
      </c>
      <c r="J99" s="19">
        <f t="shared" ca="1" si="24"/>
        <v>0</v>
      </c>
      <c r="K99" s="19">
        <f t="shared" ca="1" si="19"/>
        <v>0</v>
      </c>
      <c r="L99" s="19">
        <f t="shared" ca="1" si="25"/>
        <v>0</v>
      </c>
      <c r="U99" s="1">
        <f t="shared" si="18"/>
        <v>900</v>
      </c>
    </row>
    <row r="100" spans="3:21" x14ac:dyDescent="0.25">
      <c r="C100" s="33">
        <v>91</v>
      </c>
      <c r="D100" s="19">
        <f t="shared" ca="1" si="20"/>
        <v>114</v>
      </c>
      <c r="E100" s="19">
        <f t="shared" ca="1" si="17"/>
        <v>277</v>
      </c>
      <c r="F100" s="19">
        <f t="shared" ca="1" si="21"/>
        <v>114</v>
      </c>
      <c r="G100" s="19">
        <f t="shared" ca="1" si="22"/>
        <v>0</v>
      </c>
      <c r="H100" s="19">
        <f ca="1">SUM(J$10:J99)-SUM(K$10:K100)</f>
        <v>1050</v>
      </c>
      <c r="I100" s="19">
        <f t="shared" ca="1" si="23"/>
        <v>1050</v>
      </c>
      <c r="J100" s="19">
        <f t="shared" ca="1" si="24"/>
        <v>0</v>
      </c>
      <c r="K100" s="19">
        <f t="shared" ca="1" si="19"/>
        <v>0</v>
      </c>
      <c r="L100" s="19">
        <f t="shared" ca="1" si="25"/>
        <v>163</v>
      </c>
      <c r="U100" s="1">
        <f t="shared" si="18"/>
        <v>900</v>
      </c>
    </row>
    <row r="101" spans="3:21" x14ac:dyDescent="0.25">
      <c r="C101" s="33">
        <v>92</v>
      </c>
      <c r="D101" s="19">
        <f t="shared" ca="1" si="20"/>
        <v>1050</v>
      </c>
      <c r="E101" s="19">
        <f t="shared" ca="1" si="17"/>
        <v>204</v>
      </c>
      <c r="F101" s="19">
        <f t="shared" ca="1" si="21"/>
        <v>204</v>
      </c>
      <c r="G101" s="19">
        <f t="shared" ca="1" si="22"/>
        <v>846</v>
      </c>
      <c r="H101" s="19">
        <f ca="1">SUM(J$10:J100)-SUM(K$10:K101)</f>
        <v>0</v>
      </c>
      <c r="I101" s="19">
        <f t="shared" ca="1" si="23"/>
        <v>846</v>
      </c>
      <c r="J101" s="19">
        <f t="shared" ca="1" si="24"/>
        <v>1050</v>
      </c>
      <c r="K101" s="19">
        <f t="shared" ca="1" si="19"/>
        <v>1050</v>
      </c>
      <c r="L101" s="19">
        <f t="shared" ca="1" si="25"/>
        <v>0</v>
      </c>
      <c r="U101" s="1">
        <f t="shared" si="18"/>
        <v>900</v>
      </c>
    </row>
    <row r="102" spans="3:21" x14ac:dyDescent="0.25">
      <c r="C102" s="33">
        <v>93</v>
      </c>
      <c r="D102" s="19">
        <f t="shared" ca="1" si="20"/>
        <v>846</v>
      </c>
      <c r="E102" s="19">
        <f t="shared" ca="1" si="17"/>
        <v>217</v>
      </c>
      <c r="F102" s="19">
        <f t="shared" ca="1" si="21"/>
        <v>217</v>
      </c>
      <c r="G102" s="19">
        <f t="shared" ca="1" si="22"/>
        <v>629</v>
      </c>
      <c r="H102" s="19">
        <f ca="1">SUM(J$10:J101)-SUM(K$10:K102)</f>
        <v>1050</v>
      </c>
      <c r="I102" s="19">
        <f t="shared" ca="1" si="23"/>
        <v>1679</v>
      </c>
      <c r="J102" s="19">
        <f t="shared" ca="1" si="24"/>
        <v>0</v>
      </c>
      <c r="K102" s="19">
        <f t="shared" ca="1" si="19"/>
        <v>0</v>
      </c>
      <c r="L102" s="19">
        <f t="shared" ca="1" si="25"/>
        <v>0</v>
      </c>
      <c r="U102" s="1">
        <f t="shared" si="18"/>
        <v>900</v>
      </c>
    </row>
    <row r="103" spans="3:21" x14ac:dyDescent="0.25">
      <c r="C103" s="33">
        <v>94</v>
      </c>
      <c r="D103" s="19">
        <f t="shared" ca="1" si="20"/>
        <v>629</v>
      </c>
      <c r="E103" s="19">
        <f t="shared" ca="1" si="17"/>
        <v>209</v>
      </c>
      <c r="F103" s="19">
        <f t="shared" ca="1" si="21"/>
        <v>209</v>
      </c>
      <c r="G103" s="19">
        <f t="shared" ca="1" si="22"/>
        <v>420</v>
      </c>
      <c r="H103" s="19">
        <f ca="1">SUM(J$10:J102)-SUM(K$10:K103)</f>
        <v>1050</v>
      </c>
      <c r="I103" s="19">
        <f t="shared" ca="1" si="23"/>
        <v>1470</v>
      </c>
      <c r="J103" s="19">
        <f t="shared" ca="1" si="24"/>
        <v>0</v>
      </c>
      <c r="K103" s="19">
        <f t="shared" ca="1" si="19"/>
        <v>0</v>
      </c>
      <c r="L103" s="19">
        <f t="shared" ca="1" si="25"/>
        <v>0</v>
      </c>
      <c r="U103" s="1">
        <f t="shared" si="18"/>
        <v>900</v>
      </c>
    </row>
    <row r="104" spans="3:21" x14ac:dyDescent="0.25">
      <c r="C104" s="33">
        <v>95</v>
      </c>
      <c r="D104" s="19">
        <f t="shared" ca="1" si="20"/>
        <v>420</v>
      </c>
      <c r="E104" s="19">
        <f t="shared" ca="1" si="17"/>
        <v>222</v>
      </c>
      <c r="F104" s="19">
        <f t="shared" ca="1" si="21"/>
        <v>222</v>
      </c>
      <c r="G104" s="19">
        <f t="shared" ca="1" si="22"/>
        <v>198</v>
      </c>
      <c r="H104" s="19">
        <f ca="1">SUM(J$10:J103)-SUM(K$10:K104)</f>
        <v>1050</v>
      </c>
      <c r="I104" s="19">
        <f t="shared" ca="1" si="23"/>
        <v>1248</v>
      </c>
      <c r="J104" s="19">
        <f t="shared" ca="1" si="24"/>
        <v>0</v>
      </c>
      <c r="K104" s="19">
        <f t="shared" ca="1" si="19"/>
        <v>0</v>
      </c>
      <c r="L104" s="19">
        <f t="shared" ca="1" si="25"/>
        <v>0</v>
      </c>
      <c r="U104" s="1">
        <f t="shared" si="18"/>
        <v>900</v>
      </c>
    </row>
    <row r="105" spans="3:21" x14ac:dyDescent="0.25">
      <c r="C105" s="33">
        <v>96</v>
      </c>
      <c r="D105" s="19">
        <f t="shared" ca="1" si="20"/>
        <v>198</v>
      </c>
      <c r="E105" s="19">
        <f t="shared" ca="1" si="17"/>
        <v>190</v>
      </c>
      <c r="F105" s="19">
        <f t="shared" ca="1" si="21"/>
        <v>190</v>
      </c>
      <c r="G105" s="19">
        <f t="shared" ca="1" si="22"/>
        <v>8</v>
      </c>
      <c r="H105" s="19">
        <f ca="1">SUM(J$10:J104)-SUM(K$10:K105)</f>
        <v>1050</v>
      </c>
      <c r="I105" s="19">
        <f t="shared" ca="1" si="23"/>
        <v>1058</v>
      </c>
      <c r="J105" s="19">
        <f t="shared" ca="1" si="24"/>
        <v>0</v>
      </c>
      <c r="K105" s="19">
        <f t="shared" ca="1" si="19"/>
        <v>0</v>
      </c>
      <c r="L105" s="19">
        <f t="shared" ca="1" si="25"/>
        <v>0</v>
      </c>
      <c r="U105" s="1">
        <f t="shared" si="18"/>
        <v>900</v>
      </c>
    </row>
    <row r="106" spans="3:21" x14ac:dyDescent="0.25">
      <c r="C106" s="33">
        <v>97</v>
      </c>
      <c r="D106" s="19">
        <f t="shared" ca="1" si="20"/>
        <v>1058</v>
      </c>
      <c r="E106" s="19">
        <f t="shared" ref="E106:E137" ca="1" si="26">ROUND(NORMINV(RAND(),E$7,E$8),0)</f>
        <v>204</v>
      </c>
      <c r="F106" s="19">
        <f t="shared" ca="1" si="21"/>
        <v>204</v>
      </c>
      <c r="G106" s="19">
        <f t="shared" ca="1" si="22"/>
        <v>854</v>
      </c>
      <c r="H106" s="19">
        <f ca="1">SUM(J$10:J105)-SUM(K$10:K106)</f>
        <v>0</v>
      </c>
      <c r="I106" s="19">
        <f t="shared" ca="1" si="23"/>
        <v>854</v>
      </c>
      <c r="J106" s="19">
        <f t="shared" ca="1" si="24"/>
        <v>1050</v>
      </c>
      <c r="K106" s="19">
        <f t="shared" ca="1" si="19"/>
        <v>1050</v>
      </c>
      <c r="L106" s="19">
        <f t="shared" ca="1" si="25"/>
        <v>0</v>
      </c>
      <c r="U106" s="1">
        <f t="shared" si="18"/>
        <v>900</v>
      </c>
    </row>
    <row r="107" spans="3:21" x14ac:dyDescent="0.25">
      <c r="C107" s="33">
        <v>98</v>
      </c>
      <c r="D107" s="19">
        <f t="shared" ca="1" si="20"/>
        <v>854</v>
      </c>
      <c r="E107" s="19">
        <f t="shared" ca="1" si="26"/>
        <v>258</v>
      </c>
      <c r="F107" s="19">
        <f t="shared" ca="1" si="21"/>
        <v>258</v>
      </c>
      <c r="G107" s="19">
        <f t="shared" ca="1" si="22"/>
        <v>596</v>
      </c>
      <c r="H107" s="19">
        <f ca="1">SUM(J$10:J106)-SUM(K$10:K107)</f>
        <v>1050</v>
      </c>
      <c r="I107" s="19">
        <f t="shared" ca="1" si="23"/>
        <v>1646</v>
      </c>
      <c r="J107" s="19">
        <f t="shared" ca="1" si="24"/>
        <v>0</v>
      </c>
      <c r="K107" s="19">
        <f t="shared" ca="1" si="19"/>
        <v>0</v>
      </c>
      <c r="L107" s="19">
        <f t="shared" ca="1" si="25"/>
        <v>0</v>
      </c>
      <c r="U107" s="1">
        <f t="shared" si="18"/>
        <v>900</v>
      </c>
    </row>
    <row r="108" spans="3:21" x14ac:dyDescent="0.25">
      <c r="C108" s="33">
        <v>99</v>
      </c>
      <c r="D108" s="19">
        <f t="shared" ca="1" si="20"/>
        <v>596</v>
      </c>
      <c r="E108" s="19">
        <f t="shared" ca="1" si="26"/>
        <v>183</v>
      </c>
      <c r="F108" s="19">
        <f t="shared" ca="1" si="21"/>
        <v>183</v>
      </c>
      <c r="G108" s="19">
        <f t="shared" ca="1" si="22"/>
        <v>413</v>
      </c>
      <c r="H108" s="19">
        <f ca="1">SUM(J$10:J107)-SUM(K$10:K108)</f>
        <v>1050</v>
      </c>
      <c r="I108" s="19">
        <f t="shared" ca="1" si="23"/>
        <v>1463</v>
      </c>
      <c r="J108" s="19">
        <f t="shared" ca="1" si="24"/>
        <v>0</v>
      </c>
      <c r="K108" s="19">
        <f t="shared" ca="1" si="19"/>
        <v>0</v>
      </c>
      <c r="L108" s="19">
        <f t="shared" ca="1" si="25"/>
        <v>0</v>
      </c>
      <c r="U108" s="1">
        <f t="shared" si="18"/>
        <v>900</v>
      </c>
    </row>
    <row r="109" spans="3:21" x14ac:dyDescent="0.25">
      <c r="C109" s="33">
        <v>100</v>
      </c>
      <c r="D109" s="19">
        <f t="shared" ca="1" si="20"/>
        <v>413</v>
      </c>
      <c r="E109" s="19">
        <f t="shared" ca="1" si="26"/>
        <v>201</v>
      </c>
      <c r="F109" s="19">
        <f t="shared" ca="1" si="21"/>
        <v>201</v>
      </c>
      <c r="G109" s="19">
        <f t="shared" ca="1" si="22"/>
        <v>212</v>
      </c>
      <c r="H109" s="19">
        <f ca="1">SUM(J$10:J108)-SUM(K$10:K109)</f>
        <v>1050</v>
      </c>
      <c r="I109" s="19">
        <f t="shared" ca="1" si="23"/>
        <v>1262</v>
      </c>
      <c r="J109" s="19">
        <f t="shared" ca="1" si="24"/>
        <v>0</v>
      </c>
      <c r="K109" s="19">
        <f t="shared" ca="1" si="19"/>
        <v>0</v>
      </c>
      <c r="L109" s="19">
        <f t="shared" ca="1" si="25"/>
        <v>0</v>
      </c>
      <c r="U109" s="1">
        <f t="shared" si="18"/>
        <v>900</v>
      </c>
    </row>
    <row r="110" spans="3:21" x14ac:dyDescent="0.25">
      <c r="C110" s="33">
        <v>101</v>
      </c>
      <c r="D110" s="19">
        <f t="shared" ca="1" si="20"/>
        <v>212</v>
      </c>
      <c r="E110" s="19">
        <f t="shared" ca="1" si="26"/>
        <v>189</v>
      </c>
      <c r="F110" s="19">
        <f t="shared" ca="1" si="21"/>
        <v>189</v>
      </c>
      <c r="G110" s="19">
        <f t="shared" ca="1" si="22"/>
        <v>23</v>
      </c>
      <c r="H110" s="19">
        <f ca="1">SUM(J$10:J109)-SUM(K$10:K110)</f>
        <v>1050</v>
      </c>
      <c r="I110" s="19">
        <f t="shared" ca="1" si="23"/>
        <v>1073</v>
      </c>
      <c r="J110" s="19">
        <f t="shared" ca="1" si="24"/>
        <v>0</v>
      </c>
      <c r="K110" s="19">
        <f t="shared" ca="1" si="19"/>
        <v>0</v>
      </c>
      <c r="L110" s="19">
        <f t="shared" ca="1" si="25"/>
        <v>0</v>
      </c>
    </row>
    <row r="111" spans="3:21" x14ac:dyDescent="0.25">
      <c r="C111" s="33">
        <v>102</v>
      </c>
      <c r="D111" s="19">
        <f t="shared" ca="1" si="20"/>
        <v>1073</v>
      </c>
      <c r="E111" s="19">
        <f t="shared" ca="1" si="26"/>
        <v>228</v>
      </c>
      <c r="F111" s="19">
        <f t="shared" ca="1" si="21"/>
        <v>228</v>
      </c>
      <c r="G111" s="19">
        <f t="shared" ca="1" si="22"/>
        <v>845</v>
      </c>
      <c r="H111" s="19">
        <f ca="1">SUM(J$10:J110)-SUM(K$10:K111)</f>
        <v>0</v>
      </c>
      <c r="I111" s="19">
        <f t="shared" ca="1" si="23"/>
        <v>845</v>
      </c>
      <c r="J111" s="19">
        <f t="shared" ca="1" si="24"/>
        <v>1050</v>
      </c>
      <c r="K111" s="19">
        <f t="shared" ca="1" si="19"/>
        <v>1050</v>
      </c>
      <c r="L111" s="19">
        <f t="shared" ca="1" si="25"/>
        <v>0</v>
      </c>
    </row>
    <row r="112" spans="3:21" x14ac:dyDescent="0.25">
      <c r="C112" s="33">
        <v>103</v>
      </c>
      <c r="D112" s="19">
        <f t="shared" ca="1" si="20"/>
        <v>845</v>
      </c>
      <c r="E112" s="19">
        <f t="shared" ca="1" si="26"/>
        <v>144</v>
      </c>
      <c r="F112" s="19">
        <f t="shared" ca="1" si="21"/>
        <v>144</v>
      </c>
      <c r="G112" s="19">
        <f t="shared" ca="1" si="22"/>
        <v>701</v>
      </c>
      <c r="H112" s="19">
        <f ca="1">SUM(J$10:J111)-SUM(K$10:K112)</f>
        <v>1050</v>
      </c>
      <c r="I112" s="19">
        <f t="shared" ca="1" si="23"/>
        <v>1751</v>
      </c>
      <c r="J112" s="19">
        <f t="shared" ca="1" si="24"/>
        <v>0</v>
      </c>
      <c r="K112" s="19">
        <f t="shared" ca="1" si="19"/>
        <v>0</v>
      </c>
      <c r="L112" s="19">
        <f t="shared" ca="1" si="25"/>
        <v>0</v>
      </c>
    </row>
    <row r="113" spans="3:12" x14ac:dyDescent="0.25">
      <c r="C113" s="33">
        <v>104</v>
      </c>
      <c r="D113" s="19">
        <f t="shared" ca="1" si="20"/>
        <v>701</v>
      </c>
      <c r="E113" s="19">
        <f t="shared" ca="1" si="26"/>
        <v>190</v>
      </c>
      <c r="F113" s="19">
        <f t="shared" ca="1" si="21"/>
        <v>190</v>
      </c>
      <c r="G113" s="19">
        <f t="shared" ca="1" si="22"/>
        <v>511</v>
      </c>
      <c r="H113" s="19">
        <f ca="1">SUM(J$10:J112)-SUM(K$10:K113)</f>
        <v>1050</v>
      </c>
      <c r="I113" s="19">
        <f t="shared" ca="1" si="23"/>
        <v>1561</v>
      </c>
      <c r="J113" s="19">
        <f t="shared" ca="1" si="24"/>
        <v>0</v>
      </c>
      <c r="K113" s="19">
        <f t="shared" ca="1" si="19"/>
        <v>0</v>
      </c>
      <c r="L113" s="19">
        <f t="shared" ca="1" si="25"/>
        <v>0</v>
      </c>
    </row>
    <row r="114" spans="3:12" x14ac:dyDescent="0.25">
      <c r="C114" s="33">
        <v>105</v>
      </c>
      <c r="D114" s="19">
        <f t="shared" ca="1" si="20"/>
        <v>511</v>
      </c>
      <c r="E114" s="19">
        <f t="shared" ca="1" si="26"/>
        <v>217</v>
      </c>
      <c r="F114" s="19">
        <f t="shared" ca="1" si="21"/>
        <v>217</v>
      </c>
      <c r="G114" s="19">
        <f t="shared" ca="1" si="22"/>
        <v>294</v>
      </c>
      <c r="H114" s="19">
        <f ca="1">SUM(J$10:J113)-SUM(K$10:K114)</f>
        <v>1050</v>
      </c>
      <c r="I114" s="19">
        <f t="shared" ca="1" si="23"/>
        <v>1344</v>
      </c>
      <c r="J114" s="19">
        <f t="shared" ca="1" si="24"/>
        <v>0</v>
      </c>
      <c r="K114" s="19">
        <f t="shared" ca="1" si="19"/>
        <v>0</v>
      </c>
      <c r="L114" s="19">
        <f t="shared" ca="1" si="25"/>
        <v>0</v>
      </c>
    </row>
    <row r="115" spans="3:12" x14ac:dyDescent="0.25">
      <c r="C115" s="33">
        <v>106</v>
      </c>
      <c r="D115" s="19">
        <f t="shared" ca="1" si="20"/>
        <v>294</v>
      </c>
      <c r="E115" s="19">
        <f t="shared" ca="1" si="26"/>
        <v>188</v>
      </c>
      <c r="F115" s="19">
        <f t="shared" ca="1" si="21"/>
        <v>188</v>
      </c>
      <c r="G115" s="19">
        <f t="shared" ca="1" si="22"/>
        <v>106</v>
      </c>
      <c r="H115" s="19">
        <f ca="1">SUM(J$10:J114)-SUM(K$10:K115)</f>
        <v>1050</v>
      </c>
      <c r="I115" s="19">
        <f t="shared" ca="1" si="23"/>
        <v>1156</v>
      </c>
      <c r="J115" s="19">
        <f t="shared" ca="1" si="24"/>
        <v>0</v>
      </c>
      <c r="K115" s="19">
        <f t="shared" ca="1" si="19"/>
        <v>0</v>
      </c>
      <c r="L115" s="19">
        <f t="shared" ca="1" si="25"/>
        <v>0</v>
      </c>
    </row>
    <row r="116" spans="3:12" x14ac:dyDescent="0.25">
      <c r="C116" s="33">
        <v>107</v>
      </c>
      <c r="D116" s="19">
        <f t="shared" ca="1" si="20"/>
        <v>1156</v>
      </c>
      <c r="E116" s="19">
        <f t="shared" ca="1" si="26"/>
        <v>153</v>
      </c>
      <c r="F116" s="19">
        <f t="shared" ca="1" si="21"/>
        <v>153</v>
      </c>
      <c r="G116" s="19">
        <f t="shared" ca="1" si="22"/>
        <v>1003</v>
      </c>
      <c r="H116" s="19">
        <f ca="1">SUM(J$10:J115)-SUM(K$10:K116)</f>
        <v>0</v>
      </c>
      <c r="I116" s="19">
        <f t="shared" ca="1" si="23"/>
        <v>1003</v>
      </c>
      <c r="J116" s="19">
        <f t="shared" ca="1" si="24"/>
        <v>0</v>
      </c>
      <c r="K116" s="19">
        <f t="shared" ca="1" si="19"/>
        <v>1050</v>
      </c>
      <c r="L116" s="19">
        <f t="shared" ca="1" si="25"/>
        <v>0</v>
      </c>
    </row>
    <row r="117" spans="3:12" x14ac:dyDescent="0.25">
      <c r="C117" s="33">
        <v>108</v>
      </c>
      <c r="D117" s="19">
        <f t="shared" ca="1" si="20"/>
        <v>1003</v>
      </c>
      <c r="E117" s="19">
        <f t="shared" ca="1" si="26"/>
        <v>198</v>
      </c>
      <c r="F117" s="19">
        <f t="shared" ca="1" si="21"/>
        <v>198</v>
      </c>
      <c r="G117" s="19">
        <f t="shared" ca="1" si="22"/>
        <v>805</v>
      </c>
      <c r="H117" s="19">
        <f ca="1">SUM(J$10:J116)-SUM(K$10:K117)</f>
        <v>0</v>
      </c>
      <c r="I117" s="19">
        <f t="shared" ca="1" si="23"/>
        <v>805</v>
      </c>
      <c r="J117" s="19">
        <f t="shared" ca="1" si="24"/>
        <v>1050</v>
      </c>
      <c r="K117" s="19">
        <f t="shared" ca="1" si="19"/>
        <v>0</v>
      </c>
      <c r="L117" s="19">
        <f t="shared" ca="1" si="25"/>
        <v>0</v>
      </c>
    </row>
    <row r="118" spans="3:12" x14ac:dyDescent="0.25">
      <c r="C118" s="33">
        <v>109</v>
      </c>
      <c r="D118" s="19">
        <f t="shared" ca="1" si="20"/>
        <v>805</v>
      </c>
      <c r="E118" s="19">
        <f t="shared" ca="1" si="26"/>
        <v>206</v>
      </c>
      <c r="F118" s="19">
        <f t="shared" ca="1" si="21"/>
        <v>206</v>
      </c>
      <c r="G118" s="19">
        <f t="shared" ca="1" si="22"/>
        <v>599</v>
      </c>
      <c r="H118" s="19">
        <f ca="1">SUM(J$10:J117)-SUM(K$10:K118)</f>
        <v>1050</v>
      </c>
      <c r="I118" s="19">
        <f t="shared" ca="1" si="23"/>
        <v>1649</v>
      </c>
      <c r="J118" s="19">
        <f t="shared" ca="1" si="24"/>
        <v>0</v>
      </c>
      <c r="K118" s="19">
        <f t="shared" ca="1" si="19"/>
        <v>0</v>
      </c>
      <c r="L118" s="19">
        <f t="shared" ca="1" si="25"/>
        <v>0</v>
      </c>
    </row>
    <row r="119" spans="3:12" x14ac:dyDescent="0.25">
      <c r="C119" s="33">
        <v>110</v>
      </c>
      <c r="D119" s="19">
        <f t="shared" ca="1" si="20"/>
        <v>599</v>
      </c>
      <c r="E119" s="19">
        <f t="shared" ca="1" si="26"/>
        <v>199</v>
      </c>
      <c r="F119" s="19">
        <f t="shared" ca="1" si="21"/>
        <v>199</v>
      </c>
      <c r="G119" s="19">
        <f t="shared" ca="1" si="22"/>
        <v>400</v>
      </c>
      <c r="H119" s="19">
        <f ca="1">SUM(J$10:J118)-SUM(K$10:K119)</f>
        <v>1050</v>
      </c>
      <c r="I119" s="19">
        <f t="shared" ca="1" si="23"/>
        <v>1450</v>
      </c>
      <c r="J119" s="19">
        <f t="shared" ca="1" si="24"/>
        <v>0</v>
      </c>
      <c r="K119" s="19">
        <f t="shared" ca="1" si="19"/>
        <v>0</v>
      </c>
      <c r="L119" s="19">
        <f t="shared" ca="1" si="25"/>
        <v>0</v>
      </c>
    </row>
    <row r="120" spans="3:12" x14ac:dyDescent="0.25">
      <c r="C120" s="33">
        <v>111</v>
      </c>
      <c r="D120" s="19">
        <f t="shared" ca="1" si="20"/>
        <v>400</v>
      </c>
      <c r="E120" s="19">
        <f t="shared" ca="1" si="26"/>
        <v>235</v>
      </c>
      <c r="F120" s="19">
        <f t="shared" ca="1" si="21"/>
        <v>235</v>
      </c>
      <c r="G120" s="19">
        <f t="shared" ca="1" si="22"/>
        <v>165</v>
      </c>
      <c r="H120" s="19">
        <f ca="1">SUM(J$10:J119)-SUM(K$10:K120)</f>
        <v>1050</v>
      </c>
      <c r="I120" s="19">
        <f t="shared" ca="1" si="23"/>
        <v>1215</v>
      </c>
      <c r="J120" s="19">
        <f t="shared" ca="1" si="24"/>
        <v>0</v>
      </c>
      <c r="K120" s="19">
        <f t="shared" ca="1" si="19"/>
        <v>0</v>
      </c>
      <c r="L120" s="19">
        <f t="shared" ca="1" si="25"/>
        <v>0</v>
      </c>
    </row>
    <row r="121" spans="3:12" x14ac:dyDescent="0.25">
      <c r="C121" s="33">
        <v>112</v>
      </c>
      <c r="D121" s="19">
        <f t="shared" ca="1" si="20"/>
        <v>165</v>
      </c>
      <c r="E121" s="19">
        <f t="shared" ca="1" si="26"/>
        <v>201</v>
      </c>
      <c r="F121" s="19">
        <f t="shared" ca="1" si="21"/>
        <v>165</v>
      </c>
      <c r="G121" s="19">
        <f t="shared" ca="1" si="22"/>
        <v>0</v>
      </c>
      <c r="H121" s="19">
        <f ca="1">SUM(J$10:J120)-SUM(K$10:K121)</f>
        <v>1050</v>
      </c>
      <c r="I121" s="19">
        <f t="shared" ca="1" si="23"/>
        <v>1050</v>
      </c>
      <c r="J121" s="19">
        <f t="shared" ca="1" si="24"/>
        <v>0</v>
      </c>
      <c r="K121" s="19">
        <f t="shared" ca="1" si="19"/>
        <v>0</v>
      </c>
      <c r="L121" s="19">
        <f t="shared" ca="1" si="25"/>
        <v>36</v>
      </c>
    </row>
    <row r="122" spans="3:12" x14ac:dyDescent="0.25">
      <c r="C122" s="33">
        <v>113</v>
      </c>
      <c r="D122" s="19">
        <f t="shared" ca="1" si="20"/>
        <v>1050</v>
      </c>
      <c r="E122" s="19">
        <f t="shared" ca="1" si="26"/>
        <v>180</v>
      </c>
      <c r="F122" s="19">
        <f t="shared" ca="1" si="21"/>
        <v>180</v>
      </c>
      <c r="G122" s="19">
        <f t="shared" ca="1" si="22"/>
        <v>870</v>
      </c>
      <c r="H122" s="19">
        <f ca="1">SUM(J$10:J121)-SUM(K$10:K122)</f>
        <v>0</v>
      </c>
      <c r="I122" s="19">
        <f t="shared" ca="1" si="23"/>
        <v>870</v>
      </c>
      <c r="J122" s="19">
        <f t="shared" ca="1" si="24"/>
        <v>1050</v>
      </c>
      <c r="K122" s="19">
        <f t="shared" ca="1" si="19"/>
        <v>1050</v>
      </c>
      <c r="L122" s="19">
        <f t="shared" ca="1" si="25"/>
        <v>0</v>
      </c>
    </row>
    <row r="123" spans="3:12" x14ac:dyDescent="0.25">
      <c r="C123" s="33">
        <v>114</v>
      </c>
      <c r="D123" s="19">
        <f t="shared" ca="1" si="20"/>
        <v>870</v>
      </c>
      <c r="E123" s="19">
        <f t="shared" ca="1" si="26"/>
        <v>217</v>
      </c>
      <c r="F123" s="19">
        <f t="shared" ca="1" si="21"/>
        <v>217</v>
      </c>
      <c r="G123" s="19">
        <f t="shared" ca="1" si="22"/>
        <v>653</v>
      </c>
      <c r="H123" s="19">
        <f ca="1">SUM(J$10:J122)-SUM(K$10:K123)</f>
        <v>1050</v>
      </c>
      <c r="I123" s="19">
        <f t="shared" ca="1" si="23"/>
        <v>1703</v>
      </c>
      <c r="J123" s="19">
        <f t="shared" ca="1" si="24"/>
        <v>0</v>
      </c>
      <c r="K123" s="19">
        <f t="shared" ca="1" si="19"/>
        <v>0</v>
      </c>
      <c r="L123" s="19">
        <f t="shared" ca="1" si="25"/>
        <v>0</v>
      </c>
    </row>
    <row r="124" spans="3:12" x14ac:dyDescent="0.25">
      <c r="C124" s="33">
        <v>115</v>
      </c>
      <c r="D124" s="19">
        <f t="shared" ca="1" si="20"/>
        <v>653</v>
      </c>
      <c r="E124" s="19">
        <f t="shared" ca="1" si="26"/>
        <v>173</v>
      </c>
      <c r="F124" s="19">
        <f t="shared" ca="1" si="21"/>
        <v>173</v>
      </c>
      <c r="G124" s="19">
        <f t="shared" ca="1" si="22"/>
        <v>480</v>
      </c>
      <c r="H124" s="19">
        <f ca="1">SUM(J$10:J123)-SUM(K$10:K124)</f>
        <v>1050</v>
      </c>
      <c r="I124" s="19">
        <f t="shared" ca="1" si="23"/>
        <v>1530</v>
      </c>
      <c r="J124" s="19">
        <f t="shared" ca="1" si="24"/>
        <v>0</v>
      </c>
      <c r="K124" s="19">
        <f t="shared" ca="1" si="19"/>
        <v>0</v>
      </c>
      <c r="L124" s="19">
        <f t="shared" ca="1" si="25"/>
        <v>0</v>
      </c>
    </row>
    <row r="125" spans="3:12" x14ac:dyDescent="0.25">
      <c r="C125" s="33">
        <v>116</v>
      </c>
      <c r="D125" s="19">
        <f t="shared" ca="1" si="20"/>
        <v>480</v>
      </c>
      <c r="E125" s="19">
        <f t="shared" ca="1" si="26"/>
        <v>188</v>
      </c>
      <c r="F125" s="19">
        <f t="shared" ca="1" si="21"/>
        <v>188</v>
      </c>
      <c r="G125" s="19">
        <f t="shared" ca="1" si="22"/>
        <v>292</v>
      </c>
      <c r="H125" s="19">
        <f ca="1">SUM(J$10:J124)-SUM(K$10:K125)</f>
        <v>1050</v>
      </c>
      <c r="I125" s="19">
        <f t="shared" ca="1" si="23"/>
        <v>1342</v>
      </c>
      <c r="J125" s="19">
        <f t="shared" ca="1" si="24"/>
        <v>0</v>
      </c>
      <c r="K125" s="19">
        <f t="shared" ca="1" si="19"/>
        <v>0</v>
      </c>
      <c r="L125" s="19">
        <f t="shared" ca="1" si="25"/>
        <v>0</v>
      </c>
    </row>
    <row r="126" spans="3:12" x14ac:dyDescent="0.25">
      <c r="C126" s="33">
        <v>117</v>
      </c>
      <c r="D126" s="19">
        <f t="shared" ca="1" si="20"/>
        <v>292</v>
      </c>
      <c r="E126" s="19">
        <f t="shared" ca="1" si="26"/>
        <v>177</v>
      </c>
      <c r="F126" s="19">
        <f t="shared" ca="1" si="21"/>
        <v>177</v>
      </c>
      <c r="G126" s="19">
        <f t="shared" ca="1" si="22"/>
        <v>115</v>
      </c>
      <c r="H126" s="19">
        <f ca="1">SUM(J$10:J125)-SUM(K$10:K126)</f>
        <v>1050</v>
      </c>
      <c r="I126" s="19">
        <f t="shared" ca="1" si="23"/>
        <v>1165</v>
      </c>
      <c r="J126" s="19">
        <f t="shared" ca="1" si="24"/>
        <v>0</v>
      </c>
      <c r="K126" s="19">
        <f t="shared" ca="1" si="19"/>
        <v>0</v>
      </c>
      <c r="L126" s="19">
        <f t="shared" ca="1" si="25"/>
        <v>0</v>
      </c>
    </row>
    <row r="127" spans="3:12" x14ac:dyDescent="0.25">
      <c r="C127" s="33">
        <v>118</v>
      </c>
      <c r="D127" s="19">
        <f t="shared" ca="1" si="20"/>
        <v>1165</v>
      </c>
      <c r="E127" s="19">
        <f t="shared" ca="1" si="26"/>
        <v>205</v>
      </c>
      <c r="F127" s="19">
        <f t="shared" ca="1" si="21"/>
        <v>205</v>
      </c>
      <c r="G127" s="19">
        <f t="shared" ca="1" si="22"/>
        <v>960</v>
      </c>
      <c r="H127" s="19">
        <f ca="1">SUM(J$10:J126)-SUM(K$10:K127)</f>
        <v>0</v>
      </c>
      <c r="I127" s="19">
        <f t="shared" ca="1" si="23"/>
        <v>960</v>
      </c>
      <c r="J127" s="19">
        <f t="shared" ca="1" si="24"/>
        <v>0</v>
      </c>
      <c r="K127" s="19">
        <f t="shared" ca="1" si="19"/>
        <v>1050</v>
      </c>
      <c r="L127" s="19">
        <f t="shared" ca="1" si="25"/>
        <v>0</v>
      </c>
    </row>
    <row r="128" spans="3:12" x14ac:dyDescent="0.25">
      <c r="C128" s="33">
        <v>119</v>
      </c>
      <c r="D128" s="19">
        <f t="shared" ca="1" si="20"/>
        <v>960</v>
      </c>
      <c r="E128" s="19">
        <f t="shared" ca="1" si="26"/>
        <v>188</v>
      </c>
      <c r="F128" s="19">
        <f t="shared" ca="1" si="21"/>
        <v>188</v>
      </c>
      <c r="G128" s="19">
        <f t="shared" ca="1" si="22"/>
        <v>772</v>
      </c>
      <c r="H128" s="19">
        <f ca="1">SUM(J$10:J127)-SUM(K$10:K128)</f>
        <v>0</v>
      </c>
      <c r="I128" s="19">
        <f t="shared" ca="1" si="23"/>
        <v>772</v>
      </c>
      <c r="J128" s="19">
        <f t="shared" ca="1" si="24"/>
        <v>1050</v>
      </c>
      <c r="K128" s="19">
        <f t="shared" ca="1" si="19"/>
        <v>0</v>
      </c>
      <c r="L128" s="19">
        <f t="shared" ca="1" si="25"/>
        <v>0</v>
      </c>
    </row>
    <row r="129" spans="3:12" x14ac:dyDescent="0.25">
      <c r="C129" s="33">
        <v>120</v>
      </c>
      <c r="D129" s="19">
        <f t="shared" ca="1" si="20"/>
        <v>772</v>
      </c>
      <c r="E129" s="19">
        <f t="shared" ca="1" si="26"/>
        <v>190</v>
      </c>
      <c r="F129" s="19">
        <f t="shared" ca="1" si="21"/>
        <v>190</v>
      </c>
      <c r="G129" s="19">
        <f t="shared" ca="1" si="22"/>
        <v>582</v>
      </c>
      <c r="H129" s="19">
        <f ca="1">SUM(J$10:J128)-SUM(K$10:K129)</f>
        <v>1050</v>
      </c>
      <c r="I129" s="19">
        <f t="shared" ca="1" si="23"/>
        <v>1632</v>
      </c>
      <c r="J129" s="19">
        <f t="shared" ca="1" si="24"/>
        <v>0</v>
      </c>
      <c r="K129" s="19">
        <f t="shared" ca="1" si="19"/>
        <v>0</v>
      </c>
      <c r="L129" s="19">
        <f t="shared" ca="1" si="25"/>
        <v>0</v>
      </c>
    </row>
    <row r="130" spans="3:12" x14ac:dyDescent="0.25">
      <c r="C130" s="33">
        <v>121</v>
      </c>
      <c r="D130" s="19">
        <f t="shared" ca="1" si="20"/>
        <v>582</v>
      </c>
      <c r="E130" s="19">
        <f t="shared" ca="1" si="26"/>
        <v>227</v>
      </c>
      <c r="F130" s="19">
        <f t="shared" ca="1" si="21"/>
        <v>227</v>
      </c>
      <c r="G130" s="19">
        <f t="shared" ca="1" si="22"/>
        <v>355</v>
      </c>
      <c r="H130" s="19">
        <f ca="1">SUM(J$10:J129)-SUM(K$10:K130)</f>
        <v>1050</v>
      </c>
      <c r="I130" s="19">
        <f t="shared" ca="1" si="23"/>
        <v>1405</v>
      </c>
      <c r="J130" s="19">
        <f t="shared" ca="1" si="24"/>
        <v>0</v>
      </c>
      <c r="K130" s="19">
        <f t="shared" ca="1" si="19"/>
        <v>0</v>
      </c>
      <c r="L130" s="19">
        <f t="shared" ca="1" si="25"/>
        <v>0</v>
      </c>
    </row>
    <row r="131" spans="3:12" x14ac:dyDescent="0.25">
      <c r="C131" s="33">
        <v>122</v>
      </c>
      <c r="D131" s="19">
        <f t="shared" ca="1" si="20"/>
        <v>355</v>
      </c>
      <c r="E131" s="19">
        <f t="shared" ca="1" si="26"/>
        <v>210</v>
      </c>
      <c r="F131" s="19">
        <f t="shared" ca="1" si="21"/>
        <v>210</v>
      </c>
      <c r="G131" s="19">
        <f t="shared" ca="1" si="22"/>
        <v>145</v>
      </c>
      <c r="H131" s="19">
        <f ca="1">SUM(J$10:J130)-SUM(K$10:K131)</f>
        <v>1050</v>
      </c>
      <c r="I131" s="19">
        <f t="shared" ca="1" si="23"/>
        <v>1195</v>
      </c>
      <c r="J131" s="19">
        <f t="shared" ca="1" si="24"/>
        <v>0</v>
      </c>
      <c r="K131" s="19">
        <f t="shared" ca="1" si="19"/>
        <v>0</v>
      </c>
      <c r="L131" s="19">
        <f t="shared" ca="1" si="25"/>
        <v>0</v>
      </c>
    </row>
    <row r="132" spans="3:12" x14ac:dyDescent="0.25">
      <c r="C132" s="33">
        <v>123</v>
      </c>
      <c r="D132" s="19">
        <f t="shared" ca="1" si="20"/>
        <v>145</v>
      </c>
      <c r="E132" s="19">
        <f t="shared" ca="1" si="26"/>
        <v>137</v>
      </c>
      <c r="F132" s="19">
        <f t="shared" ca="1" si="21"/>
        <v>137</v>
      </c>
      <c r="G132" s="19">
        <f t="shared" ca="1" si="22"/>
        <v>8</v>
      </c>
      <c r="H132" s="19">
        <f ca="1">SUM(J$10:J131)-SUM(K$10:K132)</f>
        <v>1050</v>
      </c>
      <c r="I132" s="19">
        <f t="shared" ca="1" si="23"/>
        <v>1058</v>
      </c>
      <c r="J132" s="19">
        <f t="shared" ca="1" si="24"/>
        <v>0</v>
      </c>
      <c r="K132" s="19">
        <f t="shared" ca="1" si="19"/>
        <v>0</v>
      </c>
      <c r="L132" s="19">
        <f t="shared" ca="1" si="25"/>
        <v>0</v>
      </c>
    </row>
    <row r="133" spans="3:12" x14ac:dyDescent="0.25">
      <c r="C133" s="33">
        <v>124</v>
      </c>
      <c r="D133" s="19">
        <f t="shared" ca="1" si="20"/>
        <v>1058</v>
      </c>
      <c r="E133" s="19">
        <f t="shared" ca="1" si="26"/>
        <v>149</v>
      </c>
      <c r="F133" s="19">
        <f t="shared" ca="1" si="21"/>
        <v>149</v>
      </c>
      <c r="G133" s="19">
        <f t="shared" ca="1" si="22"/>
        <v>909</v>
      </c>
      <c r="H133" s="19">
        <f ca="1">SUM(J$10:J132)-SUM(K$10:K133)</f>
        <v>0</v>
      </c>
      <c r="I133" s="19">
        <f t="shared" ca="1" si="23"/>
        <v>909</v>
      </c>
      <c r="J133" s="19">
        <f t="shared" ca="1" si="24"/>
        <v>0</v>
      </c>
      <c r="K133" s="19">
        <f t="shared" ca="1" si="19"/>
        <v>1050</v>
      </c>
      <c r="L133" s="19">
        <f t="shared" ca="1" si="25"/>
        <v>0</v>
      </c>
    </row>
    <row r="134" spans="3:12" x14ac:dyDescent="0.25">
      <c r="C134" s="33">
        <v>125</v>
      </c>
      <c r="D134" s="19">
        <f t="shared" ca="1" si="20"/>
        <v>909</v>
      </c>
      <c r="E134" s="19">
        <f t="shared" ca="1" si="26"/>
        <v>224</v>
      </c>
      <c r="F134" s="19">
        <f t="shared" ca="1" si="21"/>
        <v>224</v>
      </c>
      <c r="G134" s="19">
        <f t="shared" ca="1" si="22"/>
        <v>685</v>
      </c>
      <c r="H134" s="19">
        <f ca="1">SUM(J$10:J133)-SUM(K$10:K134)</f>
        <v>0</v>
      </c>
      <c r="I134" s="19">
        <f t="shared" ca="1" si="23"/>
        <v>685</v>
      </c>
      <c r="J134" s="19">
        <f t="shared" ca="1" si="24"/>
        <v>1050</v>
      </c>
      <c r="K134" s="19">
        <f t="shared" ca="1" si="19"/>
        <v>0</v>
      </c>
      <c r="L134" s="19">
        <f t="shared" ca="1" si="25"/>
        <v>0</v>
      </c>
    </row>
    <row r="135" spans="3:12" x14ac:dyDescent="0.25">
      <c r="C135" s="33">
        <v>126</v>
      </c>
      <c r="D135" s="19">
        <f t="shared" ca="1" si="20"/>
        <v>685</v>
      </c>
      <c r="E135" s="19">
        <f t="shared" ca="1" si="26"/>
        <v>168</v>
      </c>
      <c r="F135" s="19">
        <f t="shared" ca="1" si="21"/>
        <v>168</v>
      </c>
      <c r="G135" s="19">
        <f t="shared" ca="1" si="22"/>
        <v>517</v>
      </c>
      <c r="H135" s="19">
        <f ca="1">SUM(J$10:J134)-SUM(K$10:K135)</f>
        <v>1050</v>
      </c>
      <c r="I135" s="19">
        <f t="shared" ca="1" si="23"/>
        <v>1567</v>
      </c>
      <c r="J135" s="19">
        <f t="shared" ca="1" si="24"/>
        <v>0</v>
      </c>
      <c r="K135" s="19">
        <f t="shared" ca="1" si="19"/>
        <v>0</v>
      </c>
      <c r="L135" s="19">
        <f t="shared" ca="1" si="25"/>
        <v>0</v>
      </c>
    </row>
    <row r="136" spans="3:12" x14ac:dyDescent="0.25">
      <c r="C136" s="33">
        <v>127</v>
      </c>
      <c r="D136" s="19">
        <f t="shared" ca="1" si="20"/>
        <v>517</v>
      </c>
      <c r="E136" s="19">
        <f t="shared" ca="1" si="26"/>
        <v>262</v>
      </c>
      <c r="F136" s="19">
        <f t="shared" ca="1" si="21"/>
        <v>262</v>
      </c>
      <c r="G136" s="19">
        <f t="shared" ca="1" si="22"/>
        <v>255</v>
      </c>
      <c r="H136" s="19">
        <f ca="1">SUM(J$10:J135)-SUM(K$10:K136)</f>
        <v>1050</v>
      </c>
      <c r="I136" s="19">
        <f t="shared" ca="1" si="23"/>
        <v>1305</v>
      </c>
      <c r="J136" s="19">
        <f t="shared" ca="1" si="24"/>
        <v>0</v>
      </c>
      <c r="K136" s="19">
        <f t="shared" ca="1" si="19"/>
        <v>0</v>
      </c>
      <c r="L136" s="19">
        <f t="shared" ca="1" si="25"/>
        <v>0</v>
      </c>
    </row>
    <row r="137" spans="3:12" x14ac:dyDescent="0.25">
      <c r="C137" s="33">
        <v>128</v>
      </c>
      <c r="D137" s="19">
        <f t="shared" ca="1" si="20"/>
        <v>255</v>
      </c>
      <c r="E137" s="19">
        <f t="shared" ca="1" si="26"/>
        <v>210</v>
      </c>
      <c r="F137" s="19">
        <f t="shared" ca="1" si="21"/>
        <v>210</v>
      </c>
      <c r="G137" s="19">
        <f t="shared" ca="1" si="22"/>
        <v>45</v>
      </c>
      <c r="H137" s="19">
        <f ca="1">SUM(J$10:J136)-SUM(K$10:K137)</f>
        <v>1050</v>
      </c>
      <c r="I137" s="19">
        <f t="shared" ca="1" si="23"/>
        <v>1095</v>
      </c>
      <c r="J137" s="19">
        <f t="shared" ca="1" si="24"/>
        <v>0</v>
      </c>
      <c r="K137" s="19">
        <f t="shared" ca="1" si="19"/>
        <v>0</v>
      </c>
      <c r="L137" s="19">
        <f t="shared" ca="1" si="25"/>
        <v>0</v>
      </c>
    </row>
    <row r="138" spans="3:12" x14ac:dyDescent="0.25">
      <c r="C138" s="33">
        <v>129</v>
      </c>
      <c r="D138" s="19">
        <f t="shared" ca="1" si="20"/>
        <v>45</v>
      </c>
      <c r="E138" s="19">
        <f t="shared" ref="E138:E169" ca="1" si="27">ROUND(NORMINV(RAND(),E$7,E$8),0)</f>
        <v>196</v>
      </c>
      <c r="F138" s="19">
        <f t="shared" ca="1" si="21"/>
        <v>45</v>
      </c>
      <c r="G138" s="19">
        <f t="shared" ca="1" si="22"/>
        <v>0</v>
      </c>
      <c r="H138" s="19">
        <f ca="1">SUM(J$10:J137)-SUM(K$10:K138)</f>
        <v>1050</v>
      </c>
      <c r="I138" s="19">
        <f t="shared" ca="1" si="23"/>
        <v>1050</v>
      </c>
      <c r="J138" s="19">
        <f t="shared" ca="1" si="24"/>
        <v>0</v>
      </c>
      <c r="K138" s="19">
        <f t="shared" ca="1" si="19"/>
        <v>0</v>
      </c>
      <c r="L138" s="19">
        <f t="shared" ca="1" si="25"/>
        <v>151</v>
      </c>
    </row>
    <row r="139" spans="3:12" x14ac:dyDescent="0.25">
      <c r="C139" s="33">
        <v>130</v>
      </c>
      <c r="D139" s="19">
        <f t="shared" ca="1" si="20"/>
        <v>1050</v>
      </c>
      <c r="E139" s="19">
        <f t="shared" ca="1" si="27"/>
        <v>187</v>
      </c>
      <c r="F139" s="19">
        <f t="shared" ca="1" si="21"/>
        <v>187</v>
      </c>
      <c r="G139" s="19">
        <f t="shared" ca="1" si="22"/>
        <v>863</v>
      </c>
      <c r="H139" s="19">
        <f ca="1">SUM(J$10:J138)-SUM(K$10:K139)</f>
        <v>0</v>
      </c>
      <c r="I139" s="19">
        <f t="shared" ca="1" si="23"/>
        <v>863</v>
      </c>
      <c r="J139" s="19">
        <f t="shared" ca="1" si="24"/>
        <v>1050</v>
      </c>
      <c r="K139" s="19">
        <f t="shared" ca="1" si="19"/>
        <v>1050</v>
      </c>
      <c r="L139" s="19">
        <f t="shared" ca="1" si="25"/>
        <v>0</v>
      </c>
    </row>
    <row r="140" spans="3:12" x14ac:dyDescent="0.25">
      <c r="C140" s="33">
        <v>131</v>
      </c>
      <c r="D140" s="19">
        <f t="shared" ca="1" si="20"/>
        <v>863</v>
      </c>
      <c r="E140" s="19">
        <f t="shared" ca="1" si="27"/>
        <v>220</v>
      </c>
      <c r="F140" s="19">
        <f t="shared" ca="1" si="21"/>
        <v>220</v>
      </c>
      <c r="G140" s="19">
        <f t="shared" ca="1" si="22"/>
        <v>643</v>
      </c>
      <c r="H140" s="19">
        <f ca="1">SUM(J$10:J139)-SUM(K$10:K140)</f>
        <v>1050</v>
      </c>
      <c r="I140" s="19">
        <f t="shared" ca="1" si="23"/>
        <v>1693</v>
      </c>
      <c r="J140" s="19">
        <f t="shared" ca="1" si="24"/>
        <v>0</v>
      </c>
      <c r="K140" s="19">
        <f t="shared" ca="1" si="19"/>
        <v>0</v>
      </c>
      <c r="L140" s="19">
        <f t="shared" ca="1" si="25"/>
        <v>0</v>
      </c>
    </row>
    <row r="141" spans="3:12" x14ac:dyDescent="0.25">
      <c r="C141" s="33">
        <v>132</v>
      </c>
      <c r="D141" s="19">
        <f t="shared" ca="1" si="20"/>
        <v>643</v>
      </c>
      <c r="E141" s="19">
        <f t="shared" ca="1" si="27"/>
        <v>129</v>
      </c>
      <c r="F141" s="19">
        <f t="shared" ca="1" si="21"/>
        <v>129</v>
      </c>
      <c r="G141" s="19">
        <f t="shared" ca="1" si="22"/>
        <v>514</v>
      </c>
      <c r="H141" s="19">
        <f ca="1">SUM(J$10:J140)-SUM(K$10:K141)</f>
        <v>1050</v>
      </c>
      <c r="I141" s="19">
        <f t="shared" ca="1" si="23"/>
        <v>1564</v>
      </c>
      <c r="J141" s="19">
        <f t="shared" ca="1" si="24"/>
        <v>0</v>
      </c>
      <c r="K141" s="19">
        <f t="shared" ca="1" si="19"/>
        <v>0</v>
      </c>
      <c r="L141" s="19">
        <f t="shared" ca="1" si="25"/>
        <v>0</v>
      </c>
    </row>
    <row r="142" spans="3:12" x14ac:dyDescent="0.25">
      <c r="C142" s="33">
        <v>133</v>
      </c>
      <c r="D142" s="19">
        <f t="shared" ca="1" si="20"/>
        <v>514</v>
      </c>
      <c r="E142" s="19">
        <f t="shared" ca="1" si="27"/>
        <v>258</v>
      </c>
      <c r="F142" s="19">
        <f t="shared" ca="1" si="21"/>
        <v>258</v>
      </c>
      <c r="G142" s="19">
        <f t="shared" ca="1" si="22"/>
        <v>256</v>
      </c>
      <c r="H142" s="19">
        <f ca="1">SUM(J$10:J141)-SUM(K$10:K142)</f>
        <v>1050</v>
      </c>
      <c r="I142" s="19">
        <f t="shared" ca="1" si="23"/>
        <v>1306</v>
      </c>
      <c r="J142" s="19">
        <f t="shared" ca="1" si="24"/>
        <v>0</v>
      </c>
      <c r="K142" s="19">
        <f t="shared" ca="1" si="19"/>
        <v>0</v>
      </c>
      <c r="L142" s="19">
        <f t="shared" ca="1" si="25"/>
        <v>0</v>
      </c>
    </row>
    <row r="143" spans="3:12" x14ac:dyDescent="0.25">
      <c r="C143" s="33">
        <v>134</v>
      </c>
      <c r="D143" s="19">
        <f t="shared" ca="1" si="20"/>
        <v>256</v>
      </c>
      <c r="E143" s="19">
        <f t="shared" ca="1" si="27"/>
        <v>192</v>
      </c>
      <c r="F143" s="19">
        <f t="shared" ca="1" si="21"/>
        <v>192</v>
      </c>
      <c r="G143" s="19">
        <f t="shared" ca="1" si="22"/>
        <v>64</v>
      </c>
      <c r="H143" s="19">
        <f ca="1">SUM(J$10:J142)-SUM(K$10:K143)</f>
        <v>1050</v>
      </c>
      <c r="I143" s="19">
        <f t="shared" ca="1" si="23"/>
        <v>1114</v>
      </c>
      <c r="J143" s="19">
        <f t="shared" ca="1" si="24"/>
        <v>0</v>
      </c>
      <c r="K143" s="19">
        <f t="shared" ca="1" si="19"/>
        <v>0</v>
      </c>
      <c r="L143" s="19">
        <f t="shared" ca="1" si="25"/>
        <v>0</v>
      </c>
    </row>
    <row r="144" spans="3:12" x14ac:dyDescent="0.25">
      <c r="C144" s="33">
        <v>135</v>
      </c>
      <c r="D144" s="19">
        <f t="shared" ca="1" si="20"/>
        <v>1114</v>
      </c>
      <c r="E144" s="19">
        <f t="shared" ca="1" si="27"/>
        <v>191</v>
      </c>
      <c r="F144" s="19">
        <f t="shared" ca="1" si="21"/>
        <v>191</v>
      </c>
      <c r="G144" s="19">
        <f t="shared" ca="1" si="22"/>
        <v>923</v>
      </c>
      <c r="H144" s="19">
        <f ca="1">SUM(J$10:J143)-SUM(K$10:K144)</f>
        <v>0</v>
      </c>
      <c r="I144" s="19">
        <f t="shared" ca="1" si="23"/>
        <v>923</v>
      </c>
      <c r="J144" s="19">
        <f t="shared" ca="1" si="24"/>
        <v>0</v>
      </c>
      <c r="K144" s="19">
        <f t="shared" ref="K144:K207" ca="1" si="28">IF(C144-$H$5-1&lt;=0,0,VLOOKUP(C144-$H$5-1,$C$10:$J$209,8))</f>
        <v>1050</v>
      </c>
      <c r="L144" s="19">
        <f t="shared" ca="1" si="25"/>
        <v>0</v>
      </c>
    </row>
    <row r="145" spans="3:12" x14ac:dyDescent="0.25">
      <c r="C145" s="33">
        <v>136</v>
      </c>
      <c r="D145" s="19">
        <f t="shared" ca="1" si="20"/>
        <v>923</v>
      </c>
      <c r="E145" s="19">
        <f t="shared" ca="1" si="27"/>
        <v>175</v>
      </c>
      <c r="F145" s="19">
        <f t="shared" ca="1" si="21"/>
        <v>175</v>
      </c>
      <c r="G145" s="19">
        <f t="shared" ca="1" si="22"/>
        <v>748</v>
      </c>
      <c r="H145" s="19">
        <f ca="1">SUM(J$10:J144)-SUM(K$10:K145)</f>
        <v>0</v>
      </c>
      <c r="I145" s="19">
        <f t="shared" ca="1" si="23"/>
        <v>748</v>
      </c>
      <c r="J145" s="19">
        <f t="shared" ca="1" si="24"/>
        <v>1050</v>
      </c>
      <c r="K145" s="19">
        <f t="shared" ca="1" si="28"/>
        <v>0</v>
      </c>
      <c r="L145" s="19">
        <f t="shared" ca="1" si="25"/>
        <v>0</v>
      </c>
    </row>
    <row r="146" spans="3:12" x14ac:dyDescent="0.25">
      <c r="C146" s="33">
        <v>137</v>
      </c>
      <c r="D146" s="19">
        <f t="shared" ca="1" si="20"/>
        <v>748</v>
      </c>
      <c r="E146" s="19">
        <f t="shared" ca="1" si="27"/>
        <v>156</v>
      </c>
      <c r="F146" s="19">
        <f t="shared" ca="1" si="21"/>
        <v>156</v>
      </c>
      <c r="G146" s="19">
        <f t="shared" ca="1" si="22"/>
        <v>592</v>
      </c>
      <c r="H146" s="19">
        <f ca="1">SUM(J$10:J145)-SUM(K$10:K146)</f>
        <v>1050</v>
      </c>
      <c r="I146" s="19">
        <f t="shared" ca="1" si="23"/>
        <v>1642</v>
      </c>
      <c r="J146" s="19">
        <f t="shared" ca="1" si="24"/>
        <v>0</v>
      </c>
      <c r="K146" s="19">
        <f t="shared" ca="1" si="28"/>
        <v>0</v>
      </c>
      <c r="L146" s="19">
        <f t="shared" ca="1" si="25"/>
        <v>0</v>
      </c>
    </row>
    <row r="147" spans="3:12" x14ac:dyDescent="0.25">
      <c r="C147" s="33">
        <v>138</v>
      </c>
      <c r="D147" s="19">
        <f t="shared" ca="1" si="20"/>
        <v>592</v>
      </c>
      <c r="E147" s="19">
        <f t="shared" ca="1" si="27"/>
        <v>191</v>
      </c>
      <c r="F147" s="19">
        <f t="shared" ca="1" si="21"/>
        <v>191</v>
      </c>
      <c r="G147" s="19">
        <f t="shared" ca="1" si="22"/>
        <v>401</v>
      </c>
      <c r="H147" s="19">
        <f ca="1">SUM(J$10:J146)-SUM(K$10:K147)</f>
        <v>1050</v>
      </c>
      <c r="I147" s="19">
        <f t="shared" ca="1" si="23"/>
        <v>1451</v>
      </c>
      <c r="J147" s="19">
        <f t="shared" ca="1" si="24"/>
        <v>0</v>
      </c>
      <c r="K147" s="19">
        <f t="shared" ca="1" si="28"/>
        <v>0</v>
      </c>
      <c r="L147" s="19">
        <f t="shared" ca="1" si="25"/>
        <v>0</v>
      </c>
    </row>
    <row r="148" spans="3:12" x14ac:dyDescent="0.25">
      <c r="C148" s="33">
        <v>139</v>
      </c>
      <c r="D148" s="19">
        <f t="shared" ca="1" si="20"/>
        <v>401</v>
      </c>
      <c r="E148" s="19">
        <f t="shared" ca="1" si="27"/>
        <v>162</v>
      </c>
      <c r="F148" s="19">
        <f t="shared" ca="1" si="21"/>
        <v>162</v>
      </c>
      <c r="G148" s="19">
        <f t="shared" ca="1" si="22"/>
        <v>239</v>
      </c>
      <c r="H148" s="19">
        <f ca="1">SUM(J$10:J147)-SUM(K$10:K148)</f>
        <v>1050</v>
      </c>
      <c r="I148" s="19">
        <f t="shared" ca="1" si="23"/>
        <v>1289</v>
      </c>
      <c r="J148" s="19">
        <f t="shared" ca="1" si="24"/>
        <v>0</v>
      </c>
      <c r="K148" s="19">
        <f t="shared" ca="1" si="28"/>
        <v>0</v>
      </c>
      <c r="L148" s="19">
        <f t="shared" ca="1" si="25"/>
        <v>0</v>
      </c>
    </row>
    <row r="149" spans="3:12" x14ac:dyDescent="0.25">
      <c r="C149" s="33">
        <v>140</v>
      </c>
      <c r="D149" s="19">
        <f t="shared" ca="1" si="20"/>
        <v>239</v>
      </c>
      <c r="E149" s="19">
        <f t="shared" ca="1" si="27"/>
        <v>181</v>
      </c>
      <c r="F149" s="19">
        <f t="shared" ca="1" si="21"/>
        <v>181</v>
      </c>
      <c r="G149" s="19">
        <f t="shared" ca="1" si="22"/>
        <v>58</v>
      </c>
      <c r="H149" s="19">
        <f ca="1">SUM(J$10:J148)-SUM(K$10:K149)</f>
        <v>1050</v>
      </c>
      <c r="I149" s="19">
        <f t="shared" ca="1" si="23"/>
        <v>1108</v>
      </c>
      <c r="J149" s="19">
        <f t="shared" ca="1" si="24"/>
        <v>0</v>
      </c>
      <c r="K149" s="19">
        <f t="shared" ca="1" si="28"/>
        <v>0</v>
      </c>
      <c r="L149" s="19">
        <f t="shared" ca="1" si="25"/>
        <v>0</v>
      </c>
    </row>
    <row r="150" spans="3:12" x14ac:dyDescent="0.25">
      <c r="C150" s="33">
        <v>141</v>
      </c>
      <c r="D150" s="19">
        <f t="shared" ca="1" si="20"/>
        <v>1108</v>
      </c>
      <c r="E150" s="19">
        <f t="shared" ca="1" si="27"/>
        <v>246</v>
      </c>
      <c r="F150" s="19">
        <f t="shared" ca="1" si="21"/>
        <v>246</v>
      </c>
      <c r="G150" s="19">
        <f t="shared" ca="1" si="22"/>
        <v>862</v>
      </c>
      <c r="H150" s="19">
        <f ca="1">SUM(J$10:J149)-SUM(K$10:K150)</f>
        <v>0</v>
      </c>
      <c r="I150" s="19">
        <f t="shared" ca="1" si="23"/>
        <v>862</v>
      </c>
      <c r="J150" s="19">
        <f t="shared" ca="1" si="24"/>
        <v>1050</v>
      </c>
      <c r="K150" s="19">
        <f t="shared" ca="1" si="28"/>
        <v>1050</v>
      </c>
      <c r="L150" s="19">
        <f t="shared" ca="1" si="25"/>
        <v>0</v>
      </c>
    </row>
    <row r="151" spans="3:12" x14ac:dyDescent="0.25">
      <c r="C151" s="33">
        <v>142</v>
      </c>
      <c r="D151" s="19">
        <f t="shared" ca="1" si="20"/>
        <v>862</v>
      </c>
      <c r="E151" s="19">
        <f t="shared" ca="1" si="27"/>
        <v>198</v>
      </c>
      <c r="F151" s="19">
        <f t="shared" ca="1" si="21"/>
        <v>198</v>
      </c>
      <c r="G151" s="19">
        <f t="shared" ca="1" si="22"/>
        <v>664</v>
      </c>
      <c r="H151" s="19">
        <f ca="1">SUM(J$10:J150)-SUM(K$10:K151)</f>
        <v>1050</v>
      </c>
      <c r="I151" s="19">
        <f t="shared" ca="1" si="23"/>
        <v>1714</v>
      </c>
      <c r="J151" s="19">
        <f t="shared" ca="1" si="24"/>
        <v>0</v>
      </c>
      <c r="K151" s="19">
        <f t="shared" ca="1" si="28"/>
        <v>0</v>
      </c>
      <c r="L151" s="19">
        <f t="shared" ca="1" si="25"/>
        <v>0</v>
      </c>
    </row>
    <row r="152" spans="3:12" x14ac:dyDescent="0.25">
      <c r="C152" s="33">
        <v>143</v>
      </c>
      <c r="D152" s="19">
        <f t="shared" ca="1" si="20"/>
        <v>664</v>
      </c>
      <c r="E152" s="19">
        <f t="shared" ca="1" si="27"/>
        <v>171</v>
      </c>
      <c r="F152" s="19">
        <f t="shared" ca="1" si="21"/>
        <v>171</v>
      </c>
      <c r="G152" s="19">
        <f t="shared" ca="1" si="22"/>
        <v>493</v>
      </c>
      <c r="H152" s="19">
        <f ca="1">SUM(J$10:J151)-SUM(K$10:K152)</f>
        <v>1050</v>
      </c>
      <c r="I152" s="19">
        <f t="shared" ca="1" si="23"/>
        <v>1543</v>
      </c>
      <c r="J152" s="19">
        <f t="shared" ca="1" si="24"/>
        <v>0</v>
      </c>
      <c r="K152" s="19">
        <f t="shared" ca="1" si="28"/>
        <v>0</v>
      </c>
      <c r="L152" s="19">
        <f t="shared" ca="1" si="25"/>
        <v>0</v>
      </c>
    </row>
    <row r="153" spans="3:12" x14ac:dyDescent="0.25">
      <c r="C153" s="33">
        <v>144</v>
      </c>
      <c r="D153" s="19">
        <f t="shared" ca="1" si="20"/>
        <v>493</v>
      </c>
      <c r="E153" s="19">
        <f t="shared" ca="1" si="27"/>
        <v>197</v>
      </c>
      <c r="F153" s="19">
        <f t="shared" ca="1" si="21"/>
        <v>197</v>
      </c>
      <c r="G153" s="19">
        <f t="shared" ca="1" si="22"/>
        <v>296</v>
      </c>
      <c r="H153" s="19">
        <f ca="1">SUM(J$10:J152)-SUM(K$10:K153)</f>
        <v>1050</v>
      </c>
      <c r="I153" s="19">
        <f t="shared" ca="1" si="23"/>
        <v>1346</v>
      </c>
      <c r="J153" s="19">
        <f t="shared" ca="1" si="24"/>
        <v>0</v>
      </c>
      <c r="K153" s="19">
        <f t="shared" ca="1" si="28"/>
        <v>0</v>
      </c>
      <c r="L153" s="19">
        <f t="shared" ca="1" si="25"/>
        <v>0</v>
      </c>
    </row>
    <row r="154" spans="3:12" x14ac:dyDescent="0.25">
      <c r="C154" s="33">
        <v>145</v>
      </c>
      <c r="D154" s="19">
        <f t="shared" ca="1" si="20"/>
        <v>296</v>
      </c>
      <c r="E154" s="19">
        <f t="shared" ca="1" si="27"/>
        <v>231</v>
      </c>
      <c r="F154" s="19">
        <f t="shared" ca="1" si="21"/>
        <v>231</v>
      </c>
      <c r="G154" s="19">
        <f t="shared" ca="1" si="22"/>
        <v>65</v>
      </c>
      <c r="H154" s="19">
        <f ca="1">SUM(J$10:J153)-SUM(K$10:K154)</f>
        <v>1050</v>
      </c>
      <c r="I154" s="19">
        <f t="shared" ca="1" si="23"/>
        <v>1115</v>
      </c>
      <c r="J154" s="19">
        <f t="shared" ca="1" si="24"/>
        <v>0</v>
      </c>
      <c r="K154" s="19">
        <f t="shared" ca="1" si="28"/>
        <v>0</v>
      </c>
      <c r="L154" s="19">
        <f t="shared" ca="1" si="25"/>
        <v>0</v>
      </c>
    </row>
    <row r="155" spans="3:12" x14ac:dyDescent="0.25">
      <c r="C155" s="33">
        <v>146</v>
      </c>
      <c r="D155" s="19">
        <f t="shared" ca="1" si="20"/>
        <v>1115</v>
      </c>
      <c r="E155" s="19">
        <f t="shared" ca="1" si="27"/>
        <v>160</v>
      </c>
      <c r="F155" s="19">
        <f t="shared" ca="1" si="21"/>
        <v>160</v>
      </c>
      <c r="G155" s="19">
        <f t="shared" ca="1" si="22"/>
        <v>955</v>
      </c>
      <c r="H155" s="19">
        <f ca="1">SUM(J$10:J154)-SUM(K$10:K155)</f>
        <v>0</v>
      </c>
      <c r="I155" s="19">
        <f t="shared" ca="1" si="23"/>
        <v>955</v>
      </c>
      <c r="J155" s="19">
        <f t="shared" ca="1" si="24"/>
        <v>0</v>
      </c>
      <c r="K155" s="19">
        <f t="shared" ca="1" si="28"/>
        <v>1050</v>
      </c>
      <c r="L155" s="19">
        <f t="shared" ca="1" si="25"/>
        <v>0</v>
      </c>
    </row>
    <row r="156" spans="3:12" x14ac:dyDescent="0.25">
      <c r="C156" s="33">
        <v>147</v>
      </c>
      <c r="D156" s="19">
        <f t="shared" ref="D156:D206" ca="1" si="29">G155+K156</f>
        <v>955</v>
      </c>
      <c r="E156" s="19">
        <f t="shared" ca="1" si="27"/>
        <v>208</v>
      </c>
      <c r="F156" s="19">
        <f t="shared" ref="F156:F206" ca="1" si="30">MIN(D156,E156)</f>
        <v>208</v>
      </c>
      <c r="G156" s="19">
        <f t="shared" ref="G156:G206" ca="1" si="31">D156-F156</f>
        <v>747</v>
      </c>
      <c r="H156" s="19">
        <f ca="1">SUM(J$10:J155)-SUM(K$10:K156)</f>
        <v>0</v>
      </c>
      <c r="I156" s="19">
        <f t="shared" ref="I156:I206" ca="1" si="32">G156+H156</f>
        <v>747</v>
      </c>
      <c r="J156" s="19">
        <f t="shared" ref="J156:J187" ca="1" si="33">IF(I156&lt;=E$5,E$6,0)</f>
        <v>1050</v>
      </c>
      <c r="K156" s="19">
        <f t="shared" ca="1" si="28"/>
        <v>0</v>
      </c>
      <c r="L156" s="19">
        <f t="shared" ref="L156:L206" ca="1" si="34">E156-F156</f>
        <v>0</v>
      </c>
    </row>
    <row r="157" spans="3:12" x14ac:dyDescent="0.25">
      <c r="C157" s="33">
        <v>148</v>
      </c>
      <c r="D157" s="19">
        <f t="shared" ca="1" si="29"/>
        <v>747</v>
      </c>
      <c r="E157" s="19">
        <f t="shared" ca="1" si="27"/>
        <v>201</v>
      </c>
      <c r="F157" s="19">
        <f t="shared" ca="1" si="30"/>
        <v>201</v>
      </c>
      <c r="G157" s="19">
        <f t="shared" ca="1" si="31"/>
        <v>546</v>
      </c>
      <c r="H157" s="19">
        <f ca="1">SUM(J$10:J156)-SUM(K$10:K157)</f>
        <v>1050</v>
      </c>
      <c r="I157" s="19">
        <f t="shared" ca="1" si="32"/>
        <v>1596</v>
      </c>
      <c r="J157" s="19">
        <f t="shared" ca="1" si="33"/>
        <v>0</v>
      </c>
      <c r="K157" s="19">
        <f t="shared" ca="1" si="28"/>
        <v>0</v>
      </c>
      <c r="L157" s="19">
        <f t="shared" ca="1" si="34"/>
        <v>0</v>
      </c>
    </row>
    <row r="158" spans="3:12" x14ac:dyDescent="0.25">
      <c r="C158" s="33">
        <v>149</v>
      </c>
      <c r="D158" s="19">
        <f t="shared" ca="1" si="29"/>
        <v>546</v>
      </c>
      <c r="E158" s="19">
        <f t="shared" ca="1" si="27"/>
        <v>192</v>
      </c>
      <c r="F158" s="19">
        <f t="shared" ca="1" si="30"/>
        <v>192</v>
      </c>
      <c r="G158" s="19">
        <f t="shared" ca="1" si="31"/>
        <v>354</v>
      </c>
      <c r="H158" s="19">
        <f ca="1">SUM(J$10:J157)-SUM(K$10:K158)</f>
        <v>1050</v>
      </c>
      <c r="I158" s="19">
        <f t="shared" ca="1" si="32"/>
        <v>1404</v>
      </c>
      <c r="J158" s="19">
        <f t="shared" ca="1" si="33"/>
        <v>0</v>
      </c>
      <c r="K158" s="19">
        <f t="shared" ca="1" si="28"/>
        <v>0</v>
      </c>
      <c r="L158" s="19">
        <f t="shared" ca="1" si="34"/>
        <v>0</v>
      </c>
    </row>
    <row r="159" spans="3:12" x14ac:dyDescent="0.25">
      <c r="C159" s="33">
        <v>150</v>
      </c>
      <c r="D159" s="19">
        <f t="shared" ca="1" si="29"/>
        <v>354</v>
      </c>
      <c r="E159" s="19">
        <f t="shared" ca="1" si="27"/>
        <v>151</v>
      </c>
      <c r="F159" s="19">
        <f t="shared" ca="1" si="30"/>
        <v>151</v>
      </c>
      <c r="G159" s="19">
        <f t="shared" ca="1" si="31"/>
        <v>203</v>
      </c>
      <c r="H159" s="19">
        <f ca="1">SUM(J$10:J158)-SUM(K$10:K159)</f>
        <v>1050</v>
      </c>
      <c r="I159" s="19">
        <f t="shared" ca="1" si="32"/>
        <v>1253</v>
      </c>
      <c r="J159" s="19">
        <f t="shared" ca="1" si="33"/>
        <v>0</v>
      </c>
      <c r="K159" s="19">
        <f t="shared" ca="1" si="28"/>
        <v>0</v>
      </c>
      <c r="L159" s="19">
        <f t="shared" ca="1" si="34"/>
        <v>0</v>
      </c>
    </row>
    <row r="160" spans="3:12" x14ac:dyDescent="0.25">
      <c r="C160" s="33">
        <v>151</v>
      </c>
      <c r="D160" s="19">
        <f t="shared" ca="1" si="29"/>
        <v>203</v>
      </c>
      <c r="E160" s="19">
        <f t="shared" ca="1" si="27"/>
        <v>193</v>
      </c>
      <c r="F160" s="19">
        <f t="shared" ca="1" si="30"/>
        <v>193</v>
      </c>
      <c r="G160" s="19">
        <f t="shared" ca="1" si="31"/>
        <v>10</v>
      </c>
      <c r="H160" s="19">
        <f ca="1">SUM(J$10:J159)-SUM(K$10:K160)</f>
        <v>1050</v>
      </c>
      <c r="I160" s="19">
        <f t="shared" ca="1" si="32"/>
        <v>1060</v>
      </c>
      <c r="J160" s="19">
        <f t="shared" ca="1" si="33"/>
        <v>0</v>
      </c>
      <c r="K160" s="19">
        <f t="shared" ca="1" si="28"/>
        <v>0</v>
      </c>
      <c r="L160" s="19">
        <f t="shared" ca="1" si="34"/>
        <v>0</v>
      </c>
    </row>
    <row r="161" spans="3:12" x14ac:dyDescent="0.25">
      <c r="C161" s="33">
        <v>152</v>
      </c>
      <c r="D161" s="19">
        <f t="shared" ca="1" si="29"/>
        <v>1060</v>
      </c>
      <c r="E161" s="19">
        <f t="shared" ca="1" si="27"/>
        <v>218</v>
      </c>
      <c r="F161" s="19">
        <f t="shared" ca="1" si="30"/>
        <v>218</v>
      </c>
      <c r="G161" s="19">
        <f t="shared" ca="1" si="31"/>
        <v>842</v>
      </c>
      <c r="H161" s="19">
        <f ca="1">SUM(J$10:J160)-SUM(K$10:K161)</f>
        <v>0</v>
      </c>
      <c r="I161" s="19">
        <f t="shared" ca="1" si="32"/>
        <v>842</v>
      </c>
      <c r="J161" s="19">
        <f t="shared" ca="1" si="33"/>
        <v>1050</v>
      </c>
      <c r="K161" s="19">
        <f t="shared" ca="1" si="28"/>
        <v>1050</v>
      </c>
      <c r="L161" s="19">
        <f t="shared" ca="1" si="34"/>
        <v>0</v>
      </c>
    </row>
    <row r="162" spans="3:12" x14ac:dyDescent="0.25">
      <c r="C162" s="33">
        <v>153</v>
      </c>
      <c r="D162" s="19">
        <f t="shared" ca="1" si="29"/>
        <v>842</v>
      </c>
      <c r="E162" s="19">
        <f t="shared" ca="1" si="27"/>
        <v>198</v>
      </c>
      <c r="F162" s="19">
        <f t="shared" ca="1" si="30"/>
        <v>198</v>
      </c>
      <c r="G162" s="19">
        <f t="shared" ca="1" si="31"/>
        <v>644</v>
      </c>
      <c r="H162" s="19">
        <f ca="1">SUM(J$10:J161)-SUM(K$10:K162)</f>
        <v>1050</v>
      </c>
      <c r="I162" s="19">
        <f t="shared" ca="1" si="32"/>
        <v>1694</v>
      </c>
      <c r="J162" s="19">
        <f t="shared" ca="1" si="33"/>
        <v>0</v>
      </c>
      <c r="K162" s="19">
        <f t="shared" ca="1" si="28"/>
        <v>0</v>
      </c>
      <c r="L162" s="19">
        <f t="shared" ca="1" si="34"/>
        <v>0</v>
      </c>
    </row>
    <row r="163" spans="3:12" x14ac:dyDescent="0.25">
      <c r="C163" s="33">
        <v>154</v>
      </c>
      <c r="D163" s="19">
        <f t="shared" ca="1" si="29"/>
        <v>644</v>
      </c>
      <c r="E163" s="19">
        <f t="shared" ca="1" si="27"/>
        <v>194</v>
      </c>
      <c r="F163" s="19">
        <f t="shared" ca="1" si="30"/>
        <v>194</v>
      </c>
      <c r="G163" s="19">
        <f t="shared" ca="1" si="31"/>
        <v>450</v>
      </c>
      <c r="H163" s="19">
        <f ca="1">SUM(J$10:J162)-SUM(K$10:K163)</f>
        <v>1050</v>
      </c>
      <c r="I163" s="19">
        <f t="shared" ca="1" si="32"/>
        <v>1500</v>
      </c>
      <c r="J163" s="19">
        <f t="shared" ca="1" si="33"/>
        <v>0</v>
      </c>
      <c r="K163" s="19">
        <f t="shared" ca="1" si="28"/>
        <v>0</v>
      </c>
      <c r="L163" s="19">
        <f t="shared" ca="1" si="34"/>
        <v>0</v>
      </c>
    </row>
    <row r="164" spans="3:12" x14ac:dyDescent="0.25">
      <c r="C164" s="33">
        <v>155</v>
      </c>
      <c r="D164" s="19">
        <f t="shared" ca="1" si="29"/>
        <v>450</v>
      </c>
      <c r="E164" s="19">
        <f t="shared" ca="1" si="27"/>
        <v>194</v>
      </c>
      <c r="F164" s="19">
        <f t="shared" ca="1" si="30"/>
        <v>194</v>
      </c>
      <c r="G164" s="19">
        <f t="shared" ca="1" si="31"/>
        <v>256</v>
      </c>
      <c r="H164" s="19">
        <f ca="1">SUM(J$10:J163)-SUM(K$10:K164)</f>
        <v>1050</v>
      </c>
      <c r="I164" s="19">
        <f t="shared" ca="1" si="32"/>
        <v>1306</v>
      </c>
      <c r="J164" s="19">
        <f t="shared" ca="1" si="33"/>
        <v>0</v>
      </c>
      <c r="K164" s="19">
        <f t="shared" ca="1" si="28"/>
        <v>0</v>
      </c>
      <c r="L164" s="19">
        <f t="shared" ca="1" si="34"/>
        <v>0</v>
      </c>
    </row>
    <row r="165" spans="3:12" x14ac:dyDescent="0.25">
      <c r="C165" s="33">
        <v>156</v>
      </c>
      <c r="D165" s="19">
        <f t="shared" ca="1" si="29"/>
        <v>256</v>
      </c>
      <c r="E165" s="19">
        <f t="shared" ca="1" si="27"/>
        <v>198</v>
      </c>
      <c r="F165" s="19">
        <f t="shared" ca="1" si="30"/>
        <v>198</v>
      </c>
      <c r="G165" s="19">
        <f t="shared" ca="1" si="31"/>
        <v>58</v>
      </c>
      <c r="H165" s="19">
        <f ca="1">SUM(J$10:J164)-SUM(K$10:K165)</f>
        <v>1050</v>
      </c>
      <c r="I165" s="19">
        <f t="shared" ca="1" si="32"/>
        <v>1108</v>
      </c>
      <c r="J165" s="19">
        <f t="shared" ca="1" si="33"/>
        <v>0</v>
      </c>
      <c r="K165" s="19">
        <f t="shared" ca="1" si="28"/>
        <v>0</v>
      </c>
      <c r="L165" s="19">
        <f t="shared" ca="1" si="34"/>
        <v>0</v>
      </c>
    </row>
    <row r="166" spans="3:12" x14ac:dyDescent="0.25">
      <c r="C166" s="33">
        <v>157</v>
      </c>
      <c r="D166" s="19">
        <f t="shared" ca="1" si="29"/>
        <v>1108</v>
      </c>
      <c r="E166" s="19">
        <f t="shared" ca="1" si="27"/>
        <v>166</v>
      </c>
      <c r="F166" s="19">
        <f t="shared" ca="1" si="30"/>
        <v>166</v>
      </c>
      <c r="G166" s="19">
        <f t="shared" ca="1" si="31"/>
        <v>942</v>
      </c>
      <c r="H166" s="19">
        <f ca="1">SUM(J$10:J165)-SUM(K$10:K166)</f>
        <v>0</v>
      </c>
      <c r="I166" s="19">
        <f t="shared" ca="1" si="32"/>
        <v>942</v>
      </c>
      <c r="J166" s="19">
        <f t="shared" ca="1" si="33"/>
        <v>0</v>
      </c>
      <c r="K166" s="19">
        <f t="shared" ca="1" si="28"/>
        <v>1050</v>
      </c>
      <c r="L166" s="19">
        <f t="shared" ca="1" si="34"/>
        <v>0</v>
      </c>
    </row>
    <row r="167" spans="3:12" x14ac:dyDescent="0.25">
      <c r="C167" s="33">
        <v>158</v>
      </c>
      <c r="D167" s="19">
        <f t="shared" ca="1" si="29"/>
        <v>942</v>
      </c>
      <c r="E167" s="19">
        <f t="shared" ca="1" si="27"/>
        <v>228</v>
      </c>
      <c r="F167" s="19">
        <f t="shared" ca="1" si="30"/>
        <v>228</v>
      </c>
      <c r="G167" s="19">
        <f t="shared" ca="1" si="31"/>
        <v>714</v>
      </c>
      <c r="H167" s="19">
        <f ca="1">SUM(J$10:J166)-SUM(K$10:K167)</f>
        <v>0</v>
      </c>
      <c r="I167" s="19">
        <f t="shared" ca="1" si="32"/>
        <v>714</v>
      </c>
      <c r="J167" s="19">
        <f t="shared" ca="1" si="33"/>
        <v>1050</v>
      </c>
      <c r="K167" s="19">
        <f t="shared" ca="1" si="28"/>
        <v>0</v>
      </c>
      <c r="L167" s="19">
        <f t="shared" ca="1" si="34"/>
        <v>0</v>
      </c>
    </row>
    <row r="168" spans="3:12" x14ac:dyDescent="0.25">
      <c r="C168" s="33">
        <v>159</v>
      </c>
      <c r="D168" s="19">
        <f t="shared" ca="1" si="29"/>
        <v>714</v>
      </c>
      <c r="E168" s="19">
        <f t="shared" ca="1" si="27"/>
        <v>244</v>
      </c>
      <c r="F168" s="19">
        <f t="shared" ca="1" si="30"/>
        <v>244</v>
      </c>
      <c r="G168" s="19">
        <f t="shared" ca="1" si="31"/>
        <v>470</v>
      </c>
      <c r="H168" s="19">
        <f ca="1">SUM(J$10:J167)-SUM(K$10:K168)</f>
        <v>1050</v>
      </c>
      <c r="I168" s="19">
        <f t="shared" ca="1" si="32"/>
        <v>1520</v>
      </c>
      <c r="J168" s="19">
        <f t="shared" ca="1" si="33"/>
        <v>0</v>
      </c>
      <c r="K168" s="19">
        <f t="shared" ca="1" si="28"/>
        <v>0</v>
      </c>
      <c r="L168" s="19">
        <f t="shared" ca="1" si="34"/>
        <v>0</v>
      </c>
    </row>
    <row r="169" spans="3:12" x14ac:dyDescent="0.25">
      <c r="C169" s="33">
        <v>160</v>
      </c>
      <c r="D169" s="19">
        <f t="shared" ca="1" si="29"/>
        <v>470</v>
      </c>
      <c r="E169" s="19">
        <f t="shared" ca="1" si="27"/>
        <v>199</v>
      </c>
      <c r="F169" s="19">
        <f t="shared" ca="1" si="30"/>
        <v>199</v>
      </c>
      <c r="G169" s="19">
        <f t="shared" ca="1" si="31"/>
        <v>271</v>
      </c>
      <c r="H169" s="19">
        <f ca="1">SUM(J$10:J168)-SUM(K$10:K169)</f>
        <v>1050</v>
      </c>
      <c r="I169" s="19">
        <f t="shared" ca="1" si="32"/>
        <v>1321</v>
      </c>
      <c r="J169" s="19">
        <f t="shared" ca="1" si="33"/>
        <v>0</v>
      </c>
      <c r="K169" s="19">
        <f t="shared" ca="1" si="28"/>
        <v>0</v>
      </c>
      <c r="L169" s="19">
        <f t="shared" ca="1" si="34"/>
        <v>0</v>
      </c>
    </row>
    <row r="170" spans="3:12" x14ac:dyDescent="0.25">
      <c r="C170" s="33">
        <v>161</v>
      </c>
      <c r="D170" s="19">
        <f t="shared" ca="1" si="29"/>
        <v>271</v>
      </c>
      <c r="E170" s="19">
        <f t="shared" ref="E170:E201" ca="1" si="35">ROUND(NORMINV(RAND(),E$7,E$8),0)</f>
        <v>217</v>
      </c>
      <c r="F170" s="19">
        <f t="shared" ca="1" si="30"/>
        <v>217</v>
      </c>
      <c r="G170" s="19">
        <f t="shared" ca="1" si="31"/>
        <v>54</v>
      </c>
      <c r="H170" s="19">
        <f ca="1">SUM(J$10:J169)-SUM(K$10:K170)</f>
        <v>1050</v>
      </c>
      <c r="I170" s="19">
        <f t="shared" ca="1" si="32"/>
        <v>1104</v>
      </c>
      <c r="J170" s="19">
        <f t="shared" ca="1" si="33"/>
        <v>0</v>
      </c>
      <c r="K170" s="19">
        <f t="shared" ca="1" si="28"/>
        <v>0</v>
      </c>
      <c r="L170" s="19">
        <f t="shared" ca="1" si="34"/>
        <v>0</v>
      </c>
    </row>
    <row r="171" spans="3:12" x14ac:dyDescent="0.25">
      <c r="C171" s="33">
        <v>162</v>
      </c>
      <c r="D171" s="19">
        <f t="shared" ca="1" si="29"/>
        <v>54</v>
      </c>
      <c r="E171" s="19">
        <f t="shared" ca="1" si="35"/>
        <v>219</v>
      </c>
      <c r="F171" s="19">
        <f t="shared" ca="1" si="30"/>
        <v>54</v>
      </c>
      <c r="G171" s="19">
        <f t="shared" ca="1" si="31"/>
        <v>0</v>
      </c>
      <c r="H171" s="19">
        <f ca="1">SUM(J$10:J170)-SUM(K$10:K171)</f>
        <v>1050</v>
      </c>
      <c r="I171" s="19">
        <f t="shared" ca="1" si="32"/>
        <v>1050</v>
      </c>
      <c r="J171" s="19">
        <f t="shared" ca="1" si="33"/>
        <v>0</v>
      </c>
      <c r="K171" s="19">
        <f t="shared" ca="1" si="28"/>
        <v>0</v>
      </c>
      <c r="L171" s="19">
        <f t="shared" ca="1" si="34"/>
        <v>165</v>
      </c>
    </row>
    <row r="172" spans="3:12" x14ac:dyDescent="0.25">
      <c r="C172" s="33">
        <v>163</v>
      </c>
      <c r="D172" s="19">
        <f t="shared" ca="1" si="29"/>
        <v>1050</v>
      </c>
      <c r="E172" s="19">
        <f t="shared" ca="1" si="35"/>
        <v>206</v>
      </c>
      <c r="F172" s="19">
        <f t="shared" ca="1" si="30"/>
        <v>206</v>
      </c>
      <c r="G172" s="19">
        <f t="shared" ca="1" si="31"/>
        <v>844</v>
      </c>
      <c r="H172" s="19">
        <f ca="1">SUM(J$10:J171)-SUM(K$10:K172)</f>
        <v>0</v>
      </c>
      <c r="I172" s="19">
        <f t="shared" ca="1" si="32"/>
        <v>844</v>
      </c>
      <c r="J172" s="19">
        <f t="shared" ca="1" si="33"/>
        <v>1050</v>
      </c>
      <c r="K172" s="19">
        <f t="shared" ca="1" si="28"/>
        <v>1050</v>
      </c>
      <c r="L172" s="19">
        <f t="shared" ca="1" si="34"/>
        <v>0</v>
      </c>
    </row>
    <row r="173" spans="3:12" x14ac:dyDescent="0.25">
      <c r="C173" s="33">
        <v>164</v>
      </c>
      <c r="D173" s="19">
        <f t="shared" ca="1" si="29"/>
        <v>844</v>
      </c>
      <c r="E173" s="19">
        <f t="shared" ca="1" si="35"/>
        <v>172</v>
      </c>
      <c r="F173" s="19">
        <f t="shared" ca="1" si="30"/>
        <v>172</v>
      </c>
      <c r="G173" s="19">
        <f t="shared" ca="1" si="31"/>
        <v>672</v>
      </c>
      <c r="H173" s="19">
        <f ca="1">SUM(J$10:J172)-SUM(K$10:K173)</f>
        <v>1050</v>
      </c>
      <c r="I173" s="19">
        <f t="shared" ca="1" si="32"/>
        <v>1722</v>
      </c>
      <c r="J173" s="19">
        <f t="shared" ca="1" si="33"/>
        <v>0</v>
      </c>
      <c r="K173" s="19">
        <f t="shared" ca="1" si="28"/>
        <v>0</v>
      </c>
      <c r="L173" s="19">
        <f t="shared" ca="1" si="34"/>
        <v>0</v>
      </c>
    </row>
    <row r="174" spans="3:12" x14ac:dyDescent="0.25">
      <c r="C174" s="33">
        <v>165</v>
      </c>
      <c r="D174" s="19">
        <f t="shared" ca="1" si="29"/>
        <v>672</v>
      </c>
      <c r="E174" s="19">
        <f t="shared" ca="1" si="35"/>
        <v>150</v>
      </c>
      <c r="F174" s="19">
        <f t="shared" ca="1" si="30"/>
        <v>150</v>
      </c>
      <c r="G174" s="19">
        <f t="shared" ca="1" si="31"/>
        <v>522</v>
      </c>
      <c r="H174" s="19">
        <f ca="1">SUM(J$10:J173)-SUM(K$10:K174)</f>
        <v>1050</v>
      </c>
      <c r="I174" s="19">
        <f t="shared" ca="1" si="32"/>
        <v>1572</v>
      </c>
      <c r="J174" s="19">
        <f t="shared" ca="1" si="33"/>
        <v>0</v>
      </c>
      <c r="K174" s="19">
        <f t="shared" ca="1" si="28"/>
        <v>0</v>
      </c>
      <c r="L174" s="19">
        <f t="shared" ca="1" si="34"/>
        <v>0</v>
      </c>
    </row>
    <row r="175" spans="3:12" x14ac:dyDescent="0.25">
      <c r="C175" s="33">
        <v>166</v>
      </c>
      <c r="D175" s="19">
        <f t="shared" ca="1" si="29"/>
        <v>522</v>
      </c>
      <c r="E175" s="19">
        <f t="shared" ca="1" si="35"/>
        <v>148</v>
      </c>
      <c r="F175" s="19">
        <f t="shared" ca="1" si="30"/>
        <v>148</v>
      </c>
      <c r="G175" s="19">
        <f t="shared" ca="1" si="31"/>
        <v>374</v>
      </c>
      <c r="H175" s="19">
        <f ca="1">SUM(J$10:J174)-SUM(K$10:K175)</f>
        <v>1050</v>
      </c>
      <c r="I175" s="19">
        <f t="shared" ca="1" si="32"/>
        <v>1424</v>
      </c>
      <c r="J175" s="19">
        <f t="shared" ca="1" si="33"/>
        <v>0</v>
      </c>
      <c r="K175" s="19">
        <f t="shared" ca="1" si="28"/>
        <v>0</v>
      </c>
      <c r="L175" s="19">
        <f t="shared" ca="1" si="34"/>
        <v>0</v>
      </c>
    </row>
    <row r="176" spans="3:12" x14ac:dyDescent="0.25">
      <c r="C176" s="33">
        <v>167</v>
      </c>
      <c r="D176" s="19">
        <f t="shared" ca="1" si="29"/>
        <v>374</v>
      </c>
      <c r="E176" s="19">
        <f t="shared" ca="1" si="35"/>
        <v>202</v>
      </c>
      <c r="F176" s="19">
        <f t="shared" ca="1" si="30"/>
        <v>202</v>
      </c>
      <c r="G176" s="19">
        <f t="shared" ca="1" si="31"/>
        <v>172</v>
      </c>
      <c r="H176" s="19">
        <f ca="1">SUM(J$10:J175)-SUM(K$10:K176)</f>
        <v>1050</v>
      </c>
      <c r="I176" s="19">
        <f t="shared" ca="1" si="32"/>
        <v>1222</v>
      </c>
      <c r="J176" s="19">
        <f t="shared" ca="1" si="33"/>
        <v>0</v>
      </c>
      <c r="K176" s="19">
        <f t="shared" ca="1" si="28"/>
        <v>0</v>
      </c>
      <c r="L176" s="19">
        <f t="shared" ca="1" si="34"/>
        <v>0</v>
      </c>
    </row>
    <row r="177" spans="3:12" x14ac:dyDescent="0.25">
      <c r="C177" s="33">
        <v>168</v>
      </c>
      <c r="D177" s="19">
        <f t="shared" ca="1" si="29"/>
        <v>1222</v>
      </c>
      <c r="E177" s="19">
        <f t="shared" ca="1" si="35"/>
        <v>225</v>
      </c>
      <c r="F177" s="19">
        <f t="shared" ca="1" si="30"/>
        <v>225</v>
      </c>
      <c r="G177" s="19">
        <f t="shared" ca="1" si="31"/>
        <v>997</v>
      </c>
      <c r="H177" s="19">
        <f ca="1">SUM(J$10:J176)-SUM(K$10:K177)</f>
        <v>0</v>
      </c>
      <c r="I177" s="19">
        <f t="shared" ca="1" si="32"/>
        <v>997</v>
      </c>
      <c r="J177" s="19">
        <f t="shared" ca="1" si="33"/>
        <v>0</v>
      </c>
      <c r="K177" s="19">
        <f t="shared" ca="1" si="28"/>
        <v>1050</v>
      </c>
      <c r="L177" s="19">
        <f t="shared" ca="1" si="34"/>
        <v>0</v>
      </c>
    </row>
    <row r="178" spans="3:12" x14ac:dyDescent="0.25">
      <c r="C178" s="33">
        <v>169</v>
      </c>
      <c r="D178" s="19">
        <f t="shared" ca="1" si="29"/>
        <v>997</v>
      </c>
      <c r="E178" s="19">
        <f t="shared" ca="1" si="35"/>
        <v>169</v>
      </c>
      <c r="F178" s="19">
        <f t="shared" ca="1" si="30"/>
        <v>169</v>
      </c>
      <c r="G178" s="19">
        <f t="shared" ca="1" si="31"/>
        <v>828</v>
      </c>
      <c r="H178" s="19">
        <f ca="1">SUM(J$10:J177)-SUM(K$10:K178)</f>
        <v>0</v>
      </c>
      <c r="I178" s="19">
        <f t="shared" ca="1" si="32"/>
        <v>828</v>
      </c>
      <c r="J178" s="19">
        <f t="shared" ca="1" si="33"/>
        <v>1050</v>
      </c>
      <c r="K178" s="19">
        <f t="shared" ca="1" si="28"/>
        <v>0</v>
      </c>
      <c r="L178" s="19">
        <f t="shared" ca="1" si="34"/>
        <v>0</v>
      </c>
    </row>
    <row r="179" spans="3:12" x14ac:dyDescent="0.25">
      <c r="C179" s="33">
        <v>170</v>
      </c>
      <c r="D179" s="19">
        <f t="shared" ca="1" si="29"/>
        <v>828</v>
      </c>
      <c r="E179" s="19">
        <f t="shared" ca="1" si="35"/>
        <v>149</v>
      </c>
      <c r="F179" s="19">
        <f t="shared" ca="1" si="30"/>
        <v>149</v>
      </c>
      <c r="G179" s="19">
        <f t="shared" ca="1" si="31"/>
        <v>679</v>
      </c>
      <c r="H179" s="19">
        <f ca="1">SUM(J$10:J178)-SUM(K$10:K179)</f>
        <v>1050</v>
      </c>
      <c r="I179" s="19">
        <f t="shared" ca="1" si="32"/>
        <v>1729</v>
      </c>
      <c r="J179" s="19">
        <f t="shared" ca="1" si="33"/>
        <v>0</v>
      </c>
      <c r="K179" s="19">
        <f t="shared" ca="1" si="28"/>
        <v>0</v>
      </c>
      <c r="L179" s="19">
        <f t="shared" ca="1" si="34"/>
        <v>0</v>
      </c>
    </row>
    <row r="180" spans="3:12" x14ac:dyDescent="0.25">
      <c r="C180" s="33">
        <v>171</v>
      </c>
      <c r="D180" s="19">
        <f t="shared" ca="1" si="29"/>
        <v>679</v>
      </c>
      <c r="E180" s="19">
        <f t="shared" ca="1" si="35"/>
        <v>232</v>
      </c>
      <c r="F180" s="19">
        <f t="shared" ca="1" si="30"/>
        <v>232</v>
      </c>
      <c r="G180" s="19">
        <f t="shared" ca="1" si="31"/>
        <v>447</v>
      </c>
      <c r="H180" s="19">
        <f ca="1">SUM(J$10:J179)-SUM(K$10:K180)</f>
        <v>1050</v>
      </c>
      <c r="I180" s="19">
        <f t="shared" ca="1" si="32"/>
        <v>1497</v>
      </c>
      <c r="J180" s="19">
        <f t="shared" ca="1" si="33"/>
        <v>0</v>
      </c>
      <c r="K180" s="19">
        <f t="shared" ca="1" si="28"/>
        <v>0</v>
      </c>
      <c r="L180" s="19">
        <f t="shared" ca="1" si="34"/>
        <v>0</v>
      </c>
    </row>
    <row r="181" spans="3:12" x14ac:dyDescent="0.25">
      <c r="C181" s="33">
        <v>172</v>
      </c>
      <c r="D181" s="19">
        <f t="shared" ca="1" si="29"/>
        <v>447</v>
      </c>
      <c r="E181" s="19">
        <f t="shared" ca="1" si="35"/>
        <v>202</v>
      </c>
      <c r="F181" s="19">
        <f t="shared" ca="1" si="30"/>
        <v>202</v>
      </c>
      <c r="G181" s="19">
        <f t="shared" ca="1" si="31"/>
        <v>245</v>
      </c>
      <c r="H181" s="19">
        <f ca="1">SUM(J$10:J180)-SUM(K$10:K181)</f>
        <v>1050</v>
      </c>
      <c r="I181" s="19">
        <f t="shared" ca="1" si="32"/>
        <v>1295</v>
      </c>
      <c r="J181" s="19">
        <f t="shared" ca="1" si="33"/>
        <v>0</v>
      </c>
      <c r="K181" s="19">
        <f t="shared" ca="1" si="28"/>
        <v>0</v>
      </c>
      <c r="L181" s="19">
        <f t="shared" ca="1" si="34"/>
        <v>0</v>
      </c>
    </row>
    <row r="182" spans="3:12" x14ac:dyDescent="0.25">
      <c r="C182" s="33">
        <v>173</v>
      </c>
      <c r="D182" s="19">
        <f t="shared" ca="1" si="29"/>
        <v>245</v>
      </c>
      <c r="E182" s="19">
        <f t="shared" ca="1" si="35"/>
        <v>207</v>
      </c>
      <c r="F182" s="19">
        <f t="shared" ca="1" si="30"/>
        <v>207</v>
      </c>
      <c r="G182" s="19">
        <f t="shared" ca="1" si="31"/>
        <v>38</v>
      </c>
      <c r="H182" s="19">
        <f ca="1">SUM(J$10:J181)-SUM(K$10:K182)</f>
        <v>1050</v>
      </c>
      <c r="I182" s="19">
        <f t="shared" ca="1" si="32"/>
        <v>1088</v>
      </c>
      <c r="J182" s="19">
        <f t="shared" ca="1" si="33"/>
        <v>0</v>
      </c>
      <c r="K182" s="19">
        <f t="shared" ca="1" si="28"/>
        <v>0</v>
      </c>
      <c r="L182" s="19">
        <f t="shared" ca="1" si="34"/>
        <v>0</v>
      </c>
    </row>
    <row r="183" spans="3:12" x14ac:dyDescent="0.25">
      <c r="C183" s="33">
        <v>174</v>
      </c>
      <c r="D183" s="19">
        <f t="shared" ca="1" si="29"/>
        <v>1088</v>
      </c>
      <c r="E183" s="19">
        <f t="shared" ca="1" si="35"/>
        <v>255</v>
      </c>
      <c r="F183" s="19">
        <f t="shared" ca="1" si="30"/>
        <v>255</v>
      </c>
      <c r="G183" s="19">
        <f t="shared" ca="1" si="31"/>
        <v>833</v>
      </c>
      <c r="H183" s="19">
        <f ca="1">SUM(J$10:J182)-SUM(K$10:K183)</f>
        <v>0</v>
      </c>
      <c r="I183" s="19">
        <f t="shared" ca="1" si="32"/>
        <v>833</v>
      </c>
      <c r="J183" s="19">
        <f t="shared" ca="1" si="33"/>
        <v>1050</v>
      </c>
      <c r="K183" s="19">
        <f t="shared" ca="1" si="28"/>
        <v>1050</v>
      </c>
      <c r="L183" s="19">
        <f t="shared" ca="1" si="34"/>
        <v>0</v>
      </c>
    </row>
    <row r="184" spans="3:12" x14ac:dyDescent="0.25">
      <c r="C184" s="33">
        <v>175</v>
      </c>
      <c r="D184" s="19">
        <f t="shared" ca="1" si="29"/>
        <v>833</v>
      </c>
      <c r="E184" s="19">
        <f t="shared" ca="1" si="35"/>
        <v>205</v>
      </c>
      <c r="F184" s="19">
        <f t="shared" ca="1" si="30"/>
        <v>205</v>
      </c>
      <c r="G184" s="19">
        <f t="shared" ca="1" si="31"/>
        <v>628</v>
      </c>
      <c r="H184" s="19">
        <f ca="1">SUM(J$10:J183)-SUM(K$10:K184)</f>
        <v>1050</v>
      </c>
      <c r="I184" s="19">
        <f t="shared" ca="1" si="32"/>
        <v>1678</v>
      </c>
      <c r="J184" s="19">
        <f t="shared" ca="1" si="33"/>
        <v>0</v>
      </c>
      <c r="K184" s="19">
        <f t="shared" ca="1" si="28"/>
        <v>0</v>
      </c>
      <c r="L184" s="19">
        <f t="shared" ca="1" si="34"/>
        <v>0</v>
      </c>
    </row>
    <row r="185" spans="3:12" x14ac:dyDescent="0.25">
      <c r="C185" s="33">
        <v>176</v>
      </c>
      <c r="D185" s="19">
        <f t="shared" ca="1" si="29"/>
        <v>628</v>
      </c>
      <c r="E185" s="19">
        <f t="shared" ca="1" si="35"/>
        <v>114</v>
      </c>
      <c r="F185" s="19">
        <f t="shared" ca="1" si="30"/>
        <v>114</v>
      </c>
      <c r="G185" s="19">
        <f t="shared" ca="1" si="31"/>
        <v>514</v>
      </c>
      <c r="H185" s="19">
        <f ca="1">SUM(J$10:J184)-SUM(K$10:K185)</f>
        <v>1050</v>
      </c>
      <c r="I185" s="19">
        <f t="shared" ca="1" si="32"/>
        <v>1564</v>
      </c>
      <c r="J185" s="19">
        <f t="shared" ca="1" si="33"/>
        <v>0</v>
      </c>
      <c r="K185" s="19">
        <f t="shared" ca="1" si="28"/>
        <v>0</v>
      </c>
      <c r="L185" s="19">
        <f t="shared" ca="1" si="34"/>
        <v>0</v>
      </c>
    </row>
    <row r="186" spans="3:12" x14ac:dyDescent="0.25">
      <c r="C186" s="33">
        <v>177</v>
      </c>
      <c r="D186" s="19">
        <f t="shared" ca="1" si="29"/>
        <v>514</v>
      </c>
      <c r="E186" s="19">
        <f t="shared" ca="1" si="35"/>
        <v>160</v>
      </c>
      <c r="F186" s="19">
        <f t="shared" ca="1" si="30"/>
        <v>160</v>
      </c>
      <c r="G186" s="19">
        <f t="shared" ca="1" si="31"/>
        <v>354</v>
      </c>
      <c r="H186" s="19">
        <f ca="1">SUM(J$10:J185)-SUM(K$10:K186)</f>
        <v>1050</v>
      </c>
      <c r="I186" s="19">
        <f t="shared" ca="1" si="32"/>
        <v>1404</v>
      </c>
      <c r="J186" s="19">
        <f t="shared" ca="1" si="33"/>
        <v>0</v>
      </c>
      <c r="K186" s="19">
        <f t="shared" ca="1" si="28"/>
        <v>0</v>
      </c>
      <c r="L186" s="19">
        <f t="shared" ca="1" si="34"/>
        <v>0</v>
      </c>
    </row>
    <row r="187" spans="3:12" x14ac:dyDescent="0.25">
      <c r="C187" s="33">
        <v>178</v>
      </c>
      <c r="D187" s="19">
        <f t="shared" ca="1" si="29"/>
        <v>354</v>
      </c>
      <c r="E187" s="19">
        <f t="shared" ca="1" si="35"/>
        <v>216</v>
      </c>
      <c r="F187" s="19">
        <f t="shared" ca="1" si="30"/>
        <v>216</v>
      </c>
      <c r="G187" s="19">
        <f t="shared" ca="1" si="31"/>
        <v>138</v>
      </c>
      <c r="H187" s="19">
        <f ca="1">SUM(J$10:J186)-SUM(K$10:K187)</f>
        <v>1050</v>
      </c>
      <c r="I187" s="19">
        <f t="shared" ca="1" si="32"/>
        <v>1188</v>
      </c>
      <c r="J187" s="19">
        <f t="shared" ca="1" si="33"/>
        <v>0</v>
      </c>
      <c r="K187" s="19">
        <f t="shared" ca="1" si="28"/>
        <v>0</v>
      </c>
      <c r="L187" s="19">
        <f t="shared" ca="1" si="34"/>
        <v>0</v>
      </c>
    </row>
    <row r="188" spans="3:12" x14ac:dyDescent="0.25">
      <c r="C188" s="33">
        <v>179</v>
      </c>
      <c r="D188" s="19">
        <f t="shared" ca="1" si="29"/>
        <v>1188</v>
      </c>
      <c r="E188" s="19">
        <f t="shared" ca="1" si="35"/>
        <v>207</v>
      </c>
      <c r="F188" s="19">
        <f t="shared" ca="1" si="30"/>
        <v>207</v>
      </c>
      <c r="G188" s="19">
        <f t="shared" ca="1" si="31"/>
        <v>981</v>
      </c>
      <c r="H188" s="19">
        <f ca="1">SUM(J$10:J187)-SUM(K$10:K188)</f>
        <v>0</v>
      </c>
      <c r="I188" s="19">
        <f t="shared" ca="1" si="32"/>
        <v>981</v>
      </c>
      <c r="J188" s="19">
        <f t="shared" ref="J188:J209" ca="1" si="36">IF(I188&lt;=E$5,E$6,0)</f>
        <v>0</v>
      </c>
      <c r="K188" s="19">
        <f t="shared" ca="1" si="28"/>
        <v>1050</v>
      </c>
      <c r="L188" s="19">
        <f t="shared" ca="1" si="34"/>
        <v>0</v>
      </c>
    </row>
    <row r="189" spans="3:12" x14ac:dyDescent="0.25">
      <c r="C189" s="33">
        <v>180</v>
      </c>
      <c r="D189" s="19">
        <f t="shared" ca="1" si="29"/>
        <v>981</v>
      </c>
      <c r="E189" s="19">
        <f t="shared" ca="1" si="35"/>
        <v>247</v>
      </c>
      <c r="F189" s="19">
        <f t="shared" ca="1" si="30"/>
        <v>247</v>
      </c>
      <c r="G189" s="19">
        <f t="shared" ca="1" si="31"/>
        <v>734</v>
      </c>
      <c r="H189" s="19">
        <f ca="1">SUM(J$10:J188)-SUM(K$10:K189)</f>
        <v>0</v>
      </c>
      <c r="I189" s="19">
        <f t="shared" ca="1" si="32"/>
        <v>734</v>
      </c>
      <c r="J189" s="19">
        <f t="shared" ca="1" si="36"/>
        <v>1050</v>
      </c>
      <c r="K189" s="19">
        <f t="shared" ca="1" si="28"/>
        <v>0</v>
      </c>
      <c r="L189" s="19">
        <f t="shared" ca="1" si="34"/>
        <v>0</v>
      </c>
    </row>
    <row r="190" spans="3:12" x14ac:dyDescent="0.25">
      <c r="C190" s="33">
        <v>181</v>
      </c>
      <c r="D190" s="19">
        <f t="shared" ca="1" si="29"/>
        <v>734</v>
      </c>
      <c r="E190" s="19">
        <f t="shared" ca="1" si="35"/>
        <v>214</v>
      </c>
      <c r="F190" s="19">
        <f t="shared" ca="1" si="30"/>
        <v>214</v>
      </c>
      <c r="G190" s="19">
        <f t="shared" ca="1" si="31"/>
        <v>520</v>
      </c>
      <c r="H190" s="19">
        <f ca="1">SUM(J$10:J189)-SUM(K$10:K190)</f>
        <v>1050</v>
      </c>
      <c r="I190" s="19">
        <f t="shared" ca="1" si="32"/>
        <v>1570</v>
      </c>
      <c r="J190" s="19">
        <f t="shared" ca="1" si="36"/>
        <v>0</v>
      </c>
      <c r="K190" s="19">
        <f t="shared" ca="1" si="28"/>
        <v>0</v>
      </c>
      <c r="L190" s="19">
        <f t="shared" ca="1" si="34"/>
        <v>0</v>
      </c>
    </row>
    <row r="191" spans="3:12" x14ac:dyDescent="0.25">
      <c r="C191" s="33">
        <v>182</v>
      </c>
      <c r="D191" s="19">
        <f t="shared" ca="1" si="29"/>
        <v>520</v>
      </c>
      <c r="E191" s="19">
        <f t="shared" ca="1" si="35"/>
        <v>198</v>
      </c>
      <c r="F191" s="19">
        <f t="shared" ca="1" si="30"/>
        <v>198</v>
      </c>
      <c r="G191" s="19">
        <f t="shared" ca="1" si="31"/>
        <v>322</v>
      </c>
      <c r="H191" s="19">
        <f ca="1">SUM(J$10:J190)-SUM(K$10:K191)</f>
        <v>1050</v>
      </c>
      <c r="I191" s="19">
        <f t="shared" ca="1" si="32"/>
        <v>1372</v>
      </c>
      <c r="J191" s="19">
        <f t="shared" ca="1" si="36"/>
        <v>0</v>
      </c>
      <c r="K191" s="19">
        <f t="shared" ca="1" si="28"/>
        <v>0</v>
      </c>
      <c r="L191" s="19">
        <f t="shared" ca="1" si="34"/>
        <v>0</v>
      </c>
    </row>
    <row r="192" spans="3:12" x14ac:dyDescent="0.25">
      <c r="C192" s="33">
        <v>183</v>
      </c>
      <c r="D192" s="19">
        <f t="shared" ca="1" si="29"/>
        <v>322</v>
      </c>
      <c r="E192" s="19">
        <f t="shared" ca="1" si="35"/>
        <v>196</v>
      </c>
      <c r="F192" s="19">
        <f t="shared" ca="1" si="30"/>
        <v>196</v>
      </c>
      <c r="G192" s="19">
        <f t="shared" ca="1" si="31"/>
        <v>126</v>
      </c>
      <c r="H192" s="19">
        <f ca="1">SUM(J$10:J191)-SUM(K$10:K192)</f>
        <v>1050</v>
      </c>
      <c r="I192" s="19">
        <f t="shared" ca="1" si="32"/>
        <v>1176</v>
      </c>
      <c r="J192" s="19">
        <f t="shared" ca="1" si="36"/>
        <v>0</v>
      </c>
      <c r="K192" s="19">
        <f t="shared" ca="1" si="28"/>
        <v>0</v>
      </c>
      <c r="L192" s="19">
        <f t="shared" ca="1" si="34"/>
        <v>0</v>
      </c>
    </row>
    <row r="193" spans="3:12" x14ac:dyDescent="0.25">
      <c r="C193" s="33">
        <v>184</v>
      </c>
      <c r="D193" s="19">
        <f t="shared" ca="1" si="29"/>
        <v>126</v>
      </c>
      <c r="E193" s="19">
        <f t="shared" ca="1" si="35"/>
        <v>195</v>
      </c>
      <c r="F193" s="19">
        <f t="shared" ca="1" si="30"/>
        <v>126</v>
      </c>
      <c r="G193" s="19">
        <f t="shared" ca="1" si="31"/>
        <v>0</v>
      </c>
      <c r="H193" s="19">
        <f ca="1">SUM(J$10:J192)-SUM(K$10:K193)</f>
        <v>1050</v>
      </c>
      <c r="I193" s="19">
        <f t="shared" ca="1" si="32"/>
        <v>1050</v>
      </c>
      <c r="J193" s="19">
        <f t="shared" ca="1" si="36"/>
        <v>0</v>
      </c>
      <c r="K193" s="19">
        <f t="shared" ca="1" si="28"/>
        <v>0</v>
      </c>
      <c r="L193" s="19">
        <f t="shared" ca="1" si="34"/>
        <v>69</v>
      </c>
    </row>
    <row r="194" spans="3:12" x14ac:dyDescent="0.25">
      <c r="C194" s="33">
        <v>185</v>
      </c>
      <c r="D194" s="19">
        <f t="shared" ca="1" si="29"/>
        <v>1050</v>
      </c>
      <c r="E194" s="19">
        <f t="shared" ca="1" si="35"/>
        <v>191</v>
      </c>
      <c r="F194" s="19">
        <f t="shared" ca="1" si="30"/>
        <v>191</v>
      </c>
      <c r="G194" s="19">
        <f t="shared" ca="1" si="31"/>
        <v>859</v>
      </c>
      <c r="H194" s="19">
        <f ca="1">SUM(J$10:J193)-SUM(K$10:K194)</f>
        <v>0</v>
      </c>
      <c r="I194" s="19">
        <f t="shared" ca="1" si="32"/>
        <v>859</v>
      </c>
      <c r="J194" s="19">
        <f t="shared" ca="1" si="36"/>
        <v>1050</v>
      </c>
      <c r="K194" s="19">
        <f t="shared" ca="1" si="28"/>
        <v>1050</v>
      </c>
      <c r="L194" s="19">
        <f t="shared" ca="1" si="34"/>
        <v>0</v>
      </c>
    </row>
    <row r="195" spans="3:12" x14ac:dyDescent="0.25">
      <c r="C195" s="33">
        <v>186</v>
      </c>
      <c r="D195" s="19">
        <f t="shared" ca="1" si="29"/>
        <v>859</v>
      </c>
      <c r="E195" s="19">
        <f t="shared" ca="1" si="35"/>
        <v>195</v>
      </c>
      <c r="F195" s="19">
        <f t="shared" ca="1" si="30"/>
        <v>195</v>
      </c>
      <c r="G195" s="19">
        <f t="shared" ca="1" si="31"/>
        <v>664</v>
      </c>
      <c r="H195" s="19">
        <f ca="1">SUM(J$10:J194)-SUM(K$10:K195)</f>
        <v>1050</v>
      </c>
      <c r="I195" s="19">
        <f t="shared" ca="1" si="32"/>
        <v>1714</v>
      </c>
      <c r="J195" s="19">
        <f t="shared" ca="1" si="36"/>
        <v>0</v>
      </c>
      <c r="K195" s="19">
        <f t="shared" ca="1" si="28"/>
        <v>0</v>
      </c>
      <c r="L195" s="19">
        <f t="shared" ca="1" si="34"/>
        <v>0</v>
      </c>
    </row>
    <row r="196" spans="3:12" x14ac:dyDescent="0.25">
      <c r="C196" s="33">
        <v>187</v>
      </c>
      <c r="D196" s="19">
        <f t="shared" ca="1" si="29"/>
        <v>664</v>
      </c>
      <c r="E196" s="19">
        <f t="shared" ca="1" si="35"/>
        <v>135</v>
      </c>
      <c r="F196" s="19">
        <f t="shared" ca="1" si="30"/>
        <v>135</v>
      </c>
      <c r="G196" s="19">
        <f t="shared" ca="1" si="31"/>
        <v>529</v>
      </c>
      <c r="H196" s="19">
        <f ca="1">SUM(J$10:J195)-SUM(K$10:K196)</f>
        <v>1050</v>
      </c>
      <c r="I196" s="19">
        <f t="shared" ca="1" si="32"/>
        <v>1579</v>
      </c>
      <c r="J196" s="19">
        <f t="shared" ca="1" si="36"/>
        <v>0</v>
      </c>
      <c r="K196" s="19">
        <f t="shared" ca="1" si="28"/>
        <v>0</v>
      </c>
      <c r="L196" s="19">
        <f t="shared" ca="1" si="34"/>
        <v>0</v>
      </c>
    </row>
    <row r="197" spans="3:12" x14ac:dyDescent="0.25">
      <c r="C197" s="33">
        <v>188</v>
      </c>
      <c r="D197" s="19">
        <f t="shared" ca="1" si="29"/>
        <v>529</v>
      </c>
      <c r="E197" s="19">
        <f t="shared" ca="1" si="35"/>
        <v>163</v>
      </c>
      <c r="F197" s="19">
        <f t="shared" ca="1" si="30"/>
        <v>163</v>
      </c>
      <c r="G197" s="19">
        <f t="shared" ca="1" si="31"/>
        <v>366</v>
      </c>
      <c r="H197" s="19">
        <f ca="1">SUM(J$10:J196)-SUM(K$10:K197)</f>
        <v>1050</v>
      </c>
      <c r="I197" s="19">
        <f t="shared" ca="1" si="32"/>
        <v>1416</v>
      </c>
      <c r="J197" s="19">
        <f t="shared" ca="1" si="36"/>
        <v>0</v>
      </c>
      <c r="K197" s="19">
        <f t="shared" ca="1" si="28"/>
        <v>0</v>
      </c>
      <c r="L197" s="19">
        <f t="shared" ca="1" si="34"/>
        <v>0</v>
      </c>
    </row>
    <row r="198" spans="3:12" x14ac:dyDescent="0.25">
      <c r="C198" s="33">
        <v>189</v>
      </c>
      <c r="D198" s="19">
        <f t="shared" ca="1" si="29"/>
        <v>366</v>
      </c>
      <c r="E198" s="19">
        <f t="shared" ca="1" si="35"/>
        <v>237</v>
      </c>
      <c r="F198" s="19">
        <f t="shared" ca="1" si="30"/>
        <v>237</v>
      </c>
      <c r="G198" s="19">
        <f t="shared" ca="1" si="31"/>
        <v>129</v>
      </c>
      <c r="H198" s="19">
        <f ca="1">SUM(J$10:J197)-SUM(K$10:K198)</f>
        <v>1050</v>
      </c>
      <c r="I198" s="19">
        <f t="shared" ca="1" si="32"/>
        <v>1179</v>
      </c>
      <c r="J198" s="19">
        <f t="shared" ca="1" si="36"/>
        <v>0</v>
      </c>
      <c r="K198" s="19">
        <f t="shared" ca="1" si="28"/>
        <v>0</v>
      </c>
      <c r="L198" s="19">
        <f t="shared" ca="1" si="34"/>
        <v>0</v>
      </c>
    </row>
    <row r="199" spans="3:12" x14ac:dyDescent="0.25">
      <c r="C199" s="33">
        <v>190</v>
      </c>
      <c r="D199" s="19">
        <f t="shared" ca="1" si="29"/>
        <v>1179</v>
      </c>
      <c r="E199" s="19">
        <f t="shared" ca="1" si="35"/>
        <v>193</v>
      </c>
      <c r="F199" s="19">
        <f t="shared" ca="1" si="30"/>
        <v>193</v>
      </c>
      <c r="G199" s="19">
        <f t="shared" ca="1" si="31"/>
        <v>986</v>
      </c>
      <c r="H199" s="19">
        <f ca="1">SUM(J$10:J198)-SUM(K$10:K199)</f>
        <v>0</v>
      </c>
      <c r="I199" s="19">
        <f t="shared" ca="1" si="32"/>
        <v>986</v>
      </c>
      <c r="J199" s="19">
        <f t="shared" ca="1" si="36"/>
        <v>0</v>
      </c>
      <c r="K199" s="19">
        <f t="shared" ca="1" si="28"/>
        <v>1050</v>
      </c>
      <c r="L199" s="19">
        <f t="shared" ca="1" si="34"/>
        <v>0</v>
      </c>
    </row>
    <row r="200" spans="3:12" x14ac:dyDescent="0.25">
      <c r="C200" s="33">
        <v>191</v>
      </c>
      <c r="D200" s="19">
        <f t="shared" ca="1" si="29"/>
        <v>986</v>
      </c>
      <c r="E200" s="19">
        <f t="shared" ca="1" si="35"/>
        <v>171</v>
      </c>
      <c r="F200" s="19">
        <f t="shared" ca="1" si="30"/>
        <v>171</v>
      </c>
      <c r="G200" s="19">
        <f t="shared" ca="1" si="31"/>
        <v>815</v>
      </c>
      <c r="H200" s="19">
        <f ca="1">SUM(J$10:J199)-SUM(K$10:K200)</f>
        <v>0</v>
      </c>
      <c r="I200" s="19">
        <f t="shared" ca="1" si="32"/>
        <v>815</v>
      </c>
      <c r="J200" s="19">
        <f t="shared" ca="1" si="36"/>
        <v>1050</v>
      </c>
      <c r="K200" s="19">
        <f t="shared" ca="1" si="28"/>
        <v>0</v>
      </c>
      <c r="L200" s="19">
        <f t="shared" ca="1" si="34"/>
        <v>0</v>
      </c>
    </row>
    <row r="201" spans="3:12" x14ac:dyDescent="0.25">
      <c r="C201" s="33">
        <v>192</v>
      </c>
      <c r="D201" s="19">
        <f t="shared" ca="1" si="29"/>
        <v>815</v>
      </c>
      <c r="E201" s="19">
        <f t="shared" ca="1" si="35"/>
        <v>196</v>
      </c>
      <c r="F201" s="19">
        <f t="shared" ca="1" si="30"/>
        <v>196</v>
      </c>
      <c r="G201" s="19">
        <f t="shared" ca="1" si="31"/>
        <v>619</v>
      </c>
      <c r="H201" s="19">
        <f ca="1">SUM(J$10:J200)-SUM(K$10:K201)</f>
        <v>1050</v>
      </c>
      <c r="I201" s="19">
        <f t="shared" ca="1" si="32"/>
        <v>1669</v>
      </c>
      <c r="J201" s="19">
        <f t="shared" ca="1" si="36"/>
        <v>0</v>
      </c>
      <c r="K201" s="19">
        <f t="shared" ca="1" si="28"/>
        <v>0</v>
      </c>
      <c r="L201" s="19">
        <f t="shared" ca="1" si="34"/>
        <v>0</v>
      </c>
    </row>
    <row r="202" spans="3:12" x14ac:dyDescent="0.25">
      <c r="C202" s="33">
        <v>193</v>
      </c>
      <c r="D202" s="19">
        <f t="shared" ca="1" si="29"/>
        <v>619</v>
      </c>
      <c r="E202" s="19">
        <f t="shared" ref="E202:E209" ca="1" si="37">ROUND(NORMINV(RAND(),E$7,E$8),0)</f>
        <v>192</v>
      </c>
      <c r="F202" s="19">
        <f t="shared" ca="1" si="30"/>
        <v>192</v>
      </c>
      <c r="G202" s="19">
        <f t="shared" ca="1" si="31"/>
        <v>427</v>
      </c>
      <c r="H202" s="19">
        <f ca="1">SUM(J$10:J201)-SUM(K$10:K202)</f>
        <v>1050</v>
      </c>
      <c r="I202" s="19">
        <f t="shared" ca="1" si="32"/>
        <v>1477</v>
      </c>
      <c r="J202" s="19">
        <f t="shared" ca="1" si="36"/>
        <v>0</v>
      </c>
      <c r="K202" s="19">
        <f t="shared" ca="1" si="28"/>
        <v>0</v>
      </c>
      <c r="L202" s="19">
        <f t="shared" ca="1" si="34"/>
        <v>0</v>
      </c>
    </row>
    <row r="203" spans="3:12" x14ac:dyDescent="0.25">
      <c r="C203" s="33">
        <v>194</v>
      </c>
      <c r="D203" s="19">
        <f t="shared" ca="1" si="29"/>
        <v>427</v>
      </c>
      <c r="E203" s="19">
        <f t="shared" ca="1" si="37"/>
        <v>256</v>
      </c>
      <c r="F203" s="19">
        <f t="shared" ca="1" si="30"/>
        <v>256</v>
      </c>
      <c r="G203" s="19">
        <f t="shared" ca="1" si="31"/>
        <v>171</v>
      </c>
      <c r="H203" s="19">
        <f ca="1">SUM(J$10:J202)-SUM(K$10:K203)</f>
        <v>1050</v>
      </c>
      <c r="I203" s="19">
        <f t="shared" ca="1" si="32"/>
        <v>1221</v>
      </c>
      <c r="J203" s="19">
        <f t="shared" ca="1" si="36"/>
        <v>0</v>
      </c>
      <c r="K203" s="19">
        <f t="shared" ca="1" si="28"/>
        <v>0</v>
      </c>
      <c r="L203" s="19">
        <f t="shared" ca="1" si="34"/>
        <v>0</v>
      </c>
    </row>
    <row r="204" spans="3:12" x14ac:dyDescent="0.25">
      <c r="C204" s="33">
        <v>195</v>
      </c>
      <c r="D204" s="19">
        <f t="shared" ca="1" si="29"/>
        <v>171</v>
      </c>
      <c r="E204" s="19">
        <f t="shared" ca="1" si="37"/>
        <v>235</v>
      </c>
      <c r="F204" s="19">
        <f t="shared" ca="1" si="30"/>
        <v>171</v>
      </c>
      <c r="G204" s="19">
        <f t="shared" ca="1" si="31"/>
        <v>0</v>
      </c>
      <c r="H204" s="19">
        <f ca="1">SUM(J$10:J203)-SUM(K$10:K204)</f>
        <v>1050</v>
      </c>
      <c r="I204" s="19">
        <f t="shared" ca="1" si="32"/>
        <v>1050</v>
      </c>
      <c r="J204" s="19">
        <f t="shared" ca="1" si="36"/>
        <v>0</v>
      </c>
      <c r="K204" s="19">
        <f t="shared" ca="1" si="28"/>
        <v>0</v>
      </c>
      <c r="L204" s="19">
        <f t="shared" ca="1" si="34"/>
        <v>64</v>
      </c>
    </row>
    <row r="205" spans="3:12" x14ac:dyDescent="0.25">
      <c r="C205" s="33">
        <v>196</v>
      </c>
      <c r="D205" s="19">
        <f t="shared" ca="1" si="29"/>
        <v>1050</v>
      </c>
      <c r="E205" s="19">
        <f t="shared" ca="1" si="37"/>
        <v>205</v>
      </c>
      <c r="F205" s="19">
        <f t="shared" ca="1" si="30"/>
        <v>205</v>
      </c>
      <c r="G205" s="19">
        <f t="shared" ca="1" si="31"/>
        <v>845</v>
      </c>
      <c r="H205" s="19">
        <f ca="1">SUM(J$10:J204)-SUM(K$10:K205)</f>
        <v>0</v>
      </c>
      <c r="I205" s="19">
        <f t="shared" ca="1" si="32"/>
        <v>845</v>
      </c>
      <c r="J205" s="19">
        <f t="shared" ca="1" si="36"/>
        <v>1050</v>
      </c>
      <c r="K205" s="19">
        <f t="shared" ca="1" si="28"/>
        <v>1050</v>
      </c>
      <c r="L205" s="19">
        <f t="shared" ca="1" si="34"/>
        <v>0</v>
      </c>
    </row>
    <row r="206" spans="3:12" x14ac:dyDescent="0.25">
      <c r="C206" s="33">
        <v>197</v>
      </c>
      <c r="D206" s="19">
        <f t="shared" ca="1" si="29"/>
        <v>845</v>
      </c>
      <c r="E206" s="19">
        <f t="shared" ca="1" si="37"/>
        <v>247</v>
      </c>
      <c r="F206" s="19">
        <f t="shared" ca="1" si="30"/>
        <v>247</v>
      </c>
      <c r="G206" s="19">
        <f t="shared" ca="1" si="31"/>
        <v>598</v>
      </c>
      <c r="H206" s="19">
        <f ca="1">SUM(J$10:J205)-SUM(K$10:K206)</f>
        <v>1050</v>
      </c>
      <c r="I206" s="19">
        <f t="shared" ca="1" si="32"/>
        <v>1648</v>
      </c>
      <c r="J206" s="19">
        <f t="shared" ca="1" si="36"/>
        <v>0</v>
      </c>
      <c r="K206" s="19">
        <f t="shared" ca="1" si="28"/>
        <v>0</v>
      </c>
      <c r="L206" s="19">
        <f t="shared" ca="1" si="34"/>
        <v>0</v>
      </c>
    </row>
    <row r="207" spans="3:12" x14ac:dyDescent="0.25">
      <c r="C207" s="33">
        <v>198</v>
      </c>
      <c r="D207" s="19">
        <f ca="1">G206+K207</f>
        <v>598</v>
      </c>
      <c r="E207" s="19">
        <f t="shared" ca="1" si="37"/>
        <v>203</v>
      </c>
      <c r="F207" s="19">
        <f ca="1">MIN(D207,E207)</f>
        <v>203</v>
      </c>
      <c r="G207" s="19">
        <f ca="1">D207-F207</f>
        <v>395</v>
      </c>
      <c r="H207" s="19">
        <f ca="1">SUM(J$10:J206)-SUM(K$10:K207)</f>
        <v>1050</v>
      </c>
      <c r="I207" s="19">
        <f ca="1">G207+H207</f>
        <v>1445</v>
      </c>
      <c r="J207" s="19">
        <f t="shared" ca="1" si="36"/>
        <v>0</v>
      </c>
      <c r="K207" s="19">
        <f t="shared" ca="1" si="28"/>
        <v>0</v>
      </c>
      <c r="L207" s="19">
        <f ca="1">E207-F207</f>
        <v>0</v>
      </c>
    </row>
    <row r="208" spans="3:12" x14ac:dyDescent="0.25">
      <c r="C208" s="33">
        <v>199</v>
      </c>
      <c r="D208" s="19">
        <f ca="1">G207+K208</f>
        <v>395</v>
      </c>
      <c r="E208" s="19">
        <f t="shared" ca="1" si="37"/>
        <v>257</v>
      </c>
      <c r="F208" s="19">
        <f ca="1">MIN(D208,E208)</f>
        <v>257</v>
      </c>
      <c r="G208" s="19">
        <f ca="1">D208-F208</f>
        <v>138</v>
      </c>
      <c r="H208" s="19">
        <f ca="1">SUM(J$10:J207)-SUM(K$10:K208)</f>
        <v>1050</v>
      </c>
      <c r="I208" s="19">
        <f ca="1">G208+H208</f>
        <v>1188</v>
      </c>
      <c r="J208" s="19">
        <f t="shared" ca="1" si="36"/>
        <v>0</v>
      </c>
      <c r="K208" s="19">
        <f t="shared" ref="K208:K209" ca="1" si="38">IF(C208-$H$5-1&lt;=0,0,VLOOKUP(C208-$H$5-1,$C$10:$J$209,8))</f>
        <v>0</v>
      </c>
      <c r="L208" s="19">
        <f ca="1">E208-F208</f>
        <v>0</v>
      </c>
    </row>
    <row r="209" spans="3:12" x14ac:dyDescent="0.25">
      <c r="C209" s="33">
        <v>200</v>
      </c>
      <c r="D209" s="20">
        <f ca="1">G208+K209</f>
        <v>138</v>
      </c>
      <c r="E209" s="20">
        <f t="shared" ca="1" si="37"/>
        <v>180</v>
      </c>
      <c r="F209" s="20">
        <f ca="1">MIN(D209,E209)</f>
        <v>138</v>
      </c>
      <c r="G209" s="20">
        <f ca="1">D209-F209</f>
        <v>0</v>
      </c>
      <c r="H209" s="20">
        <f ca="1">SUM(J$10:J208)-SUM(K$10:K209)</f>
        <v>1050</v>
      </c>
      <c r="I209" s="20">
        <f ca="1">G209+H209</f>
        <v>1050</v>
      </c>
      <c r="J209" s="20">
        <f t="shared" ca="1" si="36"/>
        <v>0</v>
      </c>
      <c r="K209" s="19">
        <f t="shared" ca="1" si="38"/>
        <v>0</v>
      </c>
      <c r="L209" s="20">
        <f ca="1">E209-F209</f>
        <v>42</v>
      </c>
    </row>
    <row r="210" spans="3:12" x14ac:dyDescent="0.25">
      <c r="C210" s="25"/>
      <c r="D210" s="24" t="s">
        <v>41</v>
      </c>
      <c r="E210" s="20">
        <f ca="1">SUM(E10:E209)</f>
        <v>39790</v>
      </c>
      <c r="F210" s="20">
        <f ca="1">SUM(F10:F209)</f>
        <v>38400</v>
      </c>
    </row>
    <row r="211" spans="3:12" ht="4.5" customHeight="1" x14ac:dyDescent="0.25">
      <c r="C211" s="25"/>
      <c r="D211" s="25"/>
    </row>
    <row r="212" spans="3:12" x14ac:dyDescent="0.25">
      <c r="C212" s="25"/>
      <c r="D212" s="24" t="s">
        <v>11</v>
      </c>
      <c r="E212" s="3">
        <f ca="1">AVERAGE(D10:D209,G10:G209)</f>
        <v>553.14</v>
      </c>
      <c r="F212" s="25" t="s">
        <v>5</v>
      </c>
      <c r="G212" s="24" t="s">
        <v>14</v>
      </c>
      <c r="H212" s="5">
        <f ca="1">E212/E7</f>
        <v>2.7656999999999998</v>
      </c>
      <c r="I212" s="25" t="s">
        <v>10</v>
      </c>
      <c r="J212" s="24" t="s">
        <v>15</v>
      </c>
      <c r="K212" s="4">
        <f ca="1">1-COUNTIF(L10:L209,"&lt;&gt;0")/COUNT(E10:E209)</f>
        <v>0.92999999999999994</v>
      </c>
      <c r="L212" s="30" t="s">
        <v>20</v>
      </c>
    </row>
    <row r="213" spans="3:12" x14ac:dyDescent="0.25">
      <c r="C213" s="25"/>
      <c r="D213" s="24" t="s">
        <v>21</v>
      </c>
      <c r="E213" s="3">
        <f ca="1">E212*H6*((1+K5)^(1/K6)-1)</f>
        <v>5.3691094954588481</v>
      </c>
      <c r="F213" s="25" t="s">
        <v>27</v>
      </c>
      <c r="G213" s="24" t="s">
        <v>17</v>
      </c>
      <c r="H213" s="5">
        <f ca="1">1/H212</f>
        <v>0.36157211555844815</v>
      </c>
      <c r="I213" s="25" t="s">
        <v>18</v>
      </c>
      <c r="J213" s="24" t="s">
        <v>15</v>
      </c>
      <c r="K213" s="4">
        <f ca="1">1-SUM(L10:L209)/SUM(E10:E209)</f>
        <v>0.96506659964815278</v>
      </c>
      <c r="L213" s="30" t="s">
        <v>19</v>
      </c>
    </row>
    <row r="214" spans="3:12" x14ac:dyDescent="0.25">
      <c r="C214" s="25"/>
      <c r="D214" s="24" t="s">
        <v>28</v>
      </c>
      <c r="E214" s="3">
        <f ca="1">(COUNTIF(J10:J209,"&lt;&gt;0")*K7)/COUNT(E10:E209)</f>
        <v>5.55</v>
      </c>
      <c r="F214" s="25" t="s">
        <v>27</v>
      </c>
      <c r="G214" s="25"/>
      <c r="I214" s="25"/>
    </row>
    <row r="215" spans="3:12" x14ac:dyDescent="0.25">
      <c r="C215" s="25"/>
      <c r="D215" s="24" t="s">
        <v>33</v>
      </c>
      <c r="E215" s="3">
        <f ca="1">E213+E214</f>
        <v>10.919109495458848</v>
      </c>
      <c r="F215" s="25" t="s">
        <v>27</v>
      </c>
      <c r="G215" s="25"/>
    </row>
    <row r="216" spans="3:12" x14ac:dyDescent="0.25">
      <c r="C216" s="25"/>
    </row>
    <row r="217" spans="3:12" x14ac:dyDescent="0.25">
      <c r="C217" s="25"/>
    </row>
    <row r="218" spans="3:12" x14ac:dyDescent="0.25">
      <c r="C218" s="25"/>
    </row>
    <row r="219" spans="3:12" x14ac:dyDescent="0.25">
      <c r="C219" s="25"/>
    </row>
    <row r="220" spans="3:12" x14ac:dyDescent="0.25">
      <c r="C220" s="25"/>
    </row>
    <row r="221" spans="3:12" x14ac:dyDescent="0.25">
      <c r="C221" s="25"/>
    </row>
    <row r="222" spans="3:12" x14ac:dyDescent="0.25">
      <c r="C222" s="25"/>
    </row>
    <row r="223" spans="3:12" x14ac:dyDescent="0.25">
      <c r="C223" s="25"/>
    </row>
    <row r="224" spans="3:12" x14ac:dyDescent="0.25">
      <c r="C224" s="25"/>
    </row>
    <row r="225" spans="3:3" x14ac:dyDescent="0.25">
      <c r="C225" s="25"/>
    </row>
    <row r="226" spans="3:3" x14ac:dyDescent="0.25">
      <c r="C226" s="25"/>
    </row>
    <row r="227" spans="3:3" x14ac:dyDescent="0.25">
      <c r="C227" s="25"/>
    </row>
    <row r="228" spans="3:3" x14ac:dyDescent="0.25">
      <c r="C228" s="25"/>
    </row>
    <row r="229" spans="3:3" x14ac:dyDescent="0.25">
      <c r="C229" s="25"/>
    </row>
    <row r="230" spans="3:3" x14ac:dyDescent="0.25">
      <c r="C230" s="25"/>
    </row>
    <row r="231" spans="3:3" x14ac:dyDescent="0.25">
      <c r="C231" s="25"/>
    </row>
    <row r="232" spans="3:3" x14ac:dyDescent="0.25">
      <c r="C232" s="25"/>
    </row>
    <row r="233" spans="3:3" x14ac:dyDescent="0.25">
      <c r="C233" s="25"/>
    </row>
    <row r="234" spans="3:3" x14ac:dyDescent="0.25">
      <c r="C234" s="25"/>
    </row>
    <row r="235" spans="3:3" x14ac:dyDescent="0.25">
      <c r="C235" s="25"/>
    </row>
    <row r="236" spans="3:3" x14ac:dyDescent="0.25">
      <c r="C236" s="25"/>
    </row>
    <row r="237" spans="3:3" x14ac:dyDescent="0.25">
      <c r="C237" s="25"/>
    </row>
    <row r="238" spans="3:3" x14ac:dyDescent="0.25">
      <c r="C238" s="25"/>
    </row>
    <row r="239" spans="3:3" x14ac:dyDescent="0.25">
      <c r="C239" s="25"/>
    </row>
    <row r="240" spans="3:3" x14ac:dyDescent="0.25">
      <c r="C240" s="25"/>
    </row>
    <row r="241" spans="3:3" x14ac:dyDescent="0.25">
      <c r="C241" s="25"/>
    </row>
    <row r="242" spans="3:3" x14ac:dyDescent="0.25">
      <c r="C242" s="25"/>
    </row>
    <row r="243" spans="3:3" x14ac:dyDescent="0.25">
      <c r="C243" s="25"/>
    </row>
    <row r="244" spans="3:3" x14ac:dyDescent="0.25">
      <c r="C244" s="25"/>
    </row>
    <row r="245" spans="3:3" x14ac:dyDescent="0.25">
      <c r="C245" s="25"/>
    </row>
    <row r="246" spans="3:3" x14ac:dyDescent="0.25">
      <c r="C246" s="25"/>
    </row>
    <row r="247" spans="3:3" x14ac:dyDescent="0.25">
      <c r="C247" s="25"/>
    </row>
    <row r="248" spans="3:3" x14ac:dyDescent="0.25">
      <c r="C248" s="25"/>
    </row>
    <row r="249" spans="3:3" x14ac:dyDescent="0.25">
      <c r="C249" s="25"/>
    </row>
    <row r="250" spans="3:3" x14ac:dyDescent="0.25">
      <c r="C250" s="25"/>
    </row>
    <row r="251" spans="3:3" x14ac:dyDescent="0.25">
      <c r="C251" s="25"/>
    </row>
    <row r="252" spans="3:3" x14ac:dyDescent="0.25">
      <c r="C252" s="25"/>
    </row>
    <row r="253" spans="3:3" x14ac:dyDescent="0.25">
      <c r="C253" s="25"/>
    </row>
    <row r="254" spans="3:3" x14ac:dyDescent="0.25">
      <c r="C254" s="25"/>
    </row>
    <row r="255" spans="3:3" x14ac:dyDescent="0.25">
      <c r="C255" s="25"/>
    </row>
    <row r="256" spans="3:3" x14ac:dyDescent="0.25">
      <c r="C256" s="25"/>
    </row>
    <row r="257" spans="3:3" x14ac:dyDescent="0.25">
      <c r="C257" s="25"/>
    </row>
    <row r="258" spans="3:3" x14ac:dyDescent="0.25">
      <c r="C258" s="25"/>
    </row>
    <row r="259" spans="3:3" x14ac:dyDescent="0.25">
      <c r="C259" s="25"/>
    </row>
    <row r="260" spans="3:3" x14ac:dyDescent="0.25">
      <c r="C260" s="25"/>
    </row>
    <row r="261" spans="3:3" x14ac:dyDescent="0.25">
      <c r="C261" s="25"/>
    </row>
    <row r="262" spans="3:3" x14ac:dyDescent="0.25">
      <c r="C262" s="25"/>
    </row>
    <row r="263" spans="3:3" x14ac:dyDescent="0.25">
      <c r="C263" s="25"/>
    </row>
    <row r="264" spans="3:3" x14ac:dyDescent="0.25">
      <c r="C264" s="25"/>
    </row>
    <row r="265" spans="3:3" x14ac:dyDescent="0.25">
      <c r="C265" s="25"/>
    </row>
    <row r="266" spans="3:3" x14ac:dyDescent="0.25">
      <c r="C266" s="25"/>
    </row>
    <row r="267" spans="3:3" x14ac:dyDescent="0.25">
      <c r="C267" s="25"/>
    </row>
    <row r="268" spans="3:3" x14ac:dyDescent="0.25">
      <c r="C268" s="25"/>
    </row>
    <row r="269" spans="3:3" x14ac:dyDescent="0.25">
      <c r="C269" s="25"/>
    </row>
    <row r="270" spans="3:3" x14ac:dyDescent="0.25">
      <c r="C270" s="25"/>
    </row>
    <row r="271" spans="3:3" x14ac:dyDescent="0.25">
      <c r="C271" s="25"/>
    </row>
    <row r="272" spans="3:3" x14ac:dyDescent="0.25">
      <c r="C272" s="25"/>
    </row>
    <row r="273" spans="3:3" x14ac:dyDescent="0.25">
      <c r="C273" s="25"/>
    </row>
    <row r="274" spans="3:3" x14ac:dyDescent="0.25">
      <c r="C274" s="25"/>
    </row>
  </sheetData>
  <mergeCells count="3">
    <mergeCell ref="C5:C6"/>
    <mergeCell ref="E3:K3"/>
    <mergeCell ref="C7: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U598"/>
  <sheetViews>
    <sheetView zoomScale="95" workbookViewId="0">
      <pane ySplit="14" topLeftCell="A198" activePane="bottomLeft" state="frozen"/>
      <selection pane="bottomLeft"/>
    </sheetView>
  </sheetViews>
  <sheetFormatPr defaultColWidth="9.109375" defaultRowHeight="13.2" x14ac:dyDescent="0.25"/>
  <cols>
    <col min="1" max="1" width="14.5546875" style="1" customWidth="1"/>
    <col min="2" max="21" width="12.6640625" style="1" customWidth="1"/>
    <col min="22" max="16384" width="9.109375" style="1"/>
  </cols>
  <sheetData>
    <row r="1" spans="3:21" ht="15.6" x14ac:dyDescent="0.3">
      <c r="C1" s="25"/>
      <c r="D1" s="25"/>
      <c r="H1" s="36" t="s">
        <v>45</v>
      </c>
    </row>
    <row r="2" spans="3:21" x14ac:dyDescent="0.25">
      <c r="C2" s="25"/>
      <c r="D2" s="25"/>
    </row>
    <row r="3" spans="3:21" x14ac:dyDescent="0.25">
      <c r="C3" s="25"/>
      <c r="D3" s="25"/>
      <c r="E3" s="40" t="s">
        <v>13</v>
      </c>
      <c r="F3" s="40"/>
      <c r="G3" s="40"/>
      <c r="H3" s="40"/>
      <c r="I3" s="40"/>
      <c r="J3" s="40"/>
      <c r="K3" s="40"/>
    </row>
    <row r="4" spans="3:21" x14ac:dyDescent="0.25">
      <c r="C4" s="25"/>
    </row>
    <row r="5" spans="3:21" ht="12.75" customHeight="1" x14ac:dyDescent="0.25">
      <c r="C5" s="38" t="s">
        <v>2</v>
      </c>
      <c r="D5" s="27" t="s">
        <v>3</v>
      </c>
      <c r="E5" s="3">
        <v>900</v>
      </c>
      <c r="F5" s="25" t="s">
        <v>5</v>
      </c>
      <c r="G5" s="24" t="s">
        <v>8</v>
      </c>
      <c r="H5" s="2">
        <v>4</v>
      </c>
      <c r="I5" s="25" t="s">
        <v>10</v>
      </c>
      <c r="J5" s="24" t="s">
        <v>24</v>
      </c>
      <c r="K5" s="6">
        <v>0.25</v>
      </c>
      <c r="L5" s="25" t="s">
        <v>25</v>
      </c>
    </row>
    <row r="6" spans="3:21" ht="12.75" customHeight="1" x14ac:dyDescent="0.25">
      <c r="C6" s="39"/>
      <c r="D6" s="28" t="s">
        <v>4</v>
      </c>
      <c r="E6" s="3">
        <v>1050</v>
      </c>
      <c r="F6" s="25" t="s">
        <v>5</v>
      </c>
      <c r="G6" s="24" t="s">
        <v>22</v>
      </c>
      <c r="H6" s="2">
        <v>10</v>
      </c>
      <c r="I6" s="25" t="s">
        <v>23</v>
      </c>
      <c r="J6" s="24" t="s">
        <v>42</v>
      </c>
      <c r="K6" s="2">
        <f>46*5</f>
        <v>230</v>
      </c>
      <c r="L6" s="25" t="s">
        <v>26</v>
      </c>
    </row>
    <row r="7" spans="3:21" ht="12.75" customHeight="1" x14ac:dyDescent="0.25">
      <c r="C7" s="38" t="s">
        <v>6</v>
      </c>
      <c r="D7" s="27" t="s">
        <v>7</v>
      </c>
      <c r="E7" s="2">
        <v>200</v>
      </c>
      <c r="F7" s="25" t="s">
        <v>9</v>
      </c>
      <c r="G7" s="31"/>
      <c r="H7" s="23"/>
      <c r="I7" s="31"/>
      <c r="J7" s="24" t="s">
        <v>29</v>
      </c>
      <c r="K7" s="2">
        <v>30</v>
      </c>
      <c r="L7" s="25" t="s">
        <v>23</v>
      </c>
    </row>
    <row r="8" spans="3:21" ht="12.75" customHeight="1" x14ac:dyDescent="0.25">
      <c r="C8" s="39"/>
      <c r="D8" s="28" t="s">
        <v>16</v>
      </c>
      <c r="E8" s="2">
        <v>30</v>
      </c>
      <c r="F8" s="25" t="s">
        <v>9</v>
      </c>
      <c r="G8" s="31"/>
      <c r="H8" s="23"/>
      <c r="I8" s="31"/>
      <c r="J8" s="25"/>
    </row>
    <row r="9" spans="3:21" ht="41.25" customHeight="1" x14ac:dyDescent="0.25">
      <c r="C9" s="32" t="s">
        <v>0</v>
      </c>
      <c r="D9" s="26" t="s">
        <v>37</v>
      </c>
      <c r="E9" s="26" t="s">
        <v>6</v>
      </c>
      <c r="F9" s="26" t="s">
        <v>35</v>
      </c>
      <c r="G9" s="26" t="s">
        <v>36</v>
      </c>
      <c r="H9" s="26" t="s">
        <v>34</v>
      </c>
      <c r="I9" s="26" t="s">
        <v>38</v>
      </c>
      <c r="J9" s="26" t="s">
        <v>39</v>
      </c>
      <c r="K9" s="26" t="s">
        <v>40</v>
      </c>
      <c r="L9" s="26" t="s">
        <v>1</v>
      </c>
    </row>
    <row r="10" spans="3:21" x14ac:dyDescent="0.25">
      <c r="C10" s="33">
        <v>1</v>
      </c>
      <c r="D10" s="18">
        <v>600</v>
      </c>
      <c r="E10" s="21">
        <f t="shared" ref="E10:E209" ca="1" si="0">ROUND(NORMINV(RAND(),E$7,E$8),0)</f>
        <v>236</v>
      </c>
      <c r="F10" s="19">
        <f t="shared" ref="F10:F73" ca="1" si="1">IF(D10&gt;0,MIN(D10,E10),0)+IF(AND(G9&lt;0,K10&gt;0),IF(ABS(G9)&gt;$E$6,$E$6,-G9),0)</f>
        <v>236</v>
      </c>
      <c r="G10" s="21">
        <f t="shared" ref="G10:G26" ca="1" si="2">D10-E10</f>
        <v>364</v>
      </c>
      <c r="H10" s="22"/>
      <c r="I10" s="21">
        <f t="shared" ref="I10:I26" ca="1" si="3">G10+H10</f>
        <v>364</v>
      </c>
      <c r="J10" s="21">
        <f t="shared" ref="J10:J26" ca="1" si="4">IF(I10&lt;=E$5,E$6,0)</f>
        <v>1050</v>
      </c>
      <c r="K10" s="22"/>
      <c r="L10" s="19">
        <f ca="1">IF(M10&gt;M9,M10-M9,0)</f>
        <v>0</v>
      </c>
      <c r="M10" s="1">
        <f ca="1">SUM($E$10:E10)-SUM($F$10:F10)</f>
        <v>0</v>
      </c>
      <c r="U10" s="1">
        <f>E5</f>
        <v>900</v>
      </c>
    </row>
    <row r="11" spans="3:21" x14ac:dyDescent="0.25">
      <c r="C11" s="33">
        <v>2</v>
      </c>
      <c r="D11" s="19">
        <f t="shared" ref="D11:D26" ca="1" si="5">G10+K11</f>
        <v>364</v>
      </c>
      <c r="E11" s="19">
        <f t="shared" ca="1" si="0"/>
        <v>239</v>
      </c>
      <c r="F11" s="19">
        <f t="shared" ca="1" si="1"/>
        <v>239</v>
      </c>
      <c r="G11" s="19">
        <f t="shared" ca="1" si="2"/>
        <v>125</v>
      </c>
      <c r="H11" s="19">
        <f ca="1">SUM(J$10:J10)-SUM(K$10:K11)</f>
        <v>1050</v>
      </c>
      <c r="I11" s="19">
        <f t="shared" ca="1" si="3"/>
        <v>1175</v>
      </c>
      <c r="J11" s="19">
        <f t="shared" ca="1" si="4"/>
        <v>0</v>
      </c>
      <c r="K11" s="19">
        <f t="shared" ref="K11:K14" si="6">IF(C11-$H$5-1&lt;=0,0,VLOOKUP(C11-$H$5-1,$C$10:$J$209,8))</f>
        <v>0</v>
      </c>
      <c r="L11" s="19">
        <f t="shared" ref="L11:L74" ca="1" si="7">IF(M11&gt;M10,M11-M10,0)</f>
        <v>0</v>
      </c>
      <c r="M11" s="1">
        <f ca="1">SUM($E$10:E11)-SUM($F$10:F11)</f>
        <v>0</v>
      </c>
      <c r="U11" s="1">
        <f>U10</f>
        <v>900</v>
      </c>
    </row>
    <row r="12" spans="3:21" x14ac:dyDescent="0.25">
      <c r="C12" s="33">
        <v>3</v>
      </c>
      <c r="D12" s="19">
        <f t="shared" ca="1" si="5"/>
        <v>125</v>
      </c>
      <c r="E12" s="19">
        <f t="shared" ca="1" si="0"/>
        <v>259</v>
      </c>
      <c r="F12" s="19">
        <f t="shared" ca="1" si="1"/>
        <v>125</v>
      </c>
      <c r="G12" s="19">
        <f t="shared" ca="1" si="2"/>
        <v>-134</v>
      </c>
      <c r="H12" s="19">
        <f ca="1">SUM(J$10:J11)-SUM(K$10:K12)</f>
        <v>1050</v>
      </c>
      <c r="I12" s="19">
        <f t="shared" ca="1" si="3"/>
        <v>916</v>
      </c>
      <c r="J12" s="19">
        <f t="shared" ca="1" si="4"/>
        <v>0</v>
      </c>
      <c r="K12" s="19">
        <f t="shared" si="6"/>
        <v>0</v>
      </c>
      <c r="L12" s="19">
        <f t="shared" ca="1" si="7"/>
        <v>134</v>
      </c>
      <c r="M12" s="1">
        <f ca="1">SUM($E$10:E12)-SUM($F$10:F12)</f>
        <v>134</v>
      </c>
      <c r="U12" s="1">
        <f t="shared" ref="U12:U75" si="8">U11</f>
        <v>900</v>
      </c>
    </row>
    <row r="13" spans="3:21" x14ac:dyDescent="0.25">
      <c r="C13" s="33">
        <v>4</v>
      </c>
      <c r="D13" s="19">
        <f t="shared" ca="1" si="5"/>
        <v>-134</v>
      </c>
      <c r="E13" s="19">
        <f t="shared" ca="1" si="0"/>
        <v>213</v>
      </c>
      <c r="F13" s="19">
        <f t="shared" ca="1" si="1"/>
        <v>0</v>
      </c>
      <c r="G13" s="19">
        <f t="shared" ca="1" si="2"/>
        <v>-347</v>
      </c>
      <c r="H13" s="19">
        <f ca="1">SUM(J$10:J12)-SUM(K$10:K13)</f>
        <v>1050</v>
      </c>
      <c r="I13" s="19">
        <f t="shared" ca="1" si="3"/>
        <v>703</v>
      </c>
      <c r="J13" s="19">
        <f t="shared" ca="1" si="4"/>
        <v>1050</v>
      </c>
      <c r="K13" s="19">
        <f t="shared" si="6"/>
        <v>0</v>
      </c>
      <c r="L13" s="19">
        <f t="shared" ca="1" si="7"/>
        <v>213</v>
      </c>
      <c r="M13" s="1">
        <f ca="1">SUM($E$10:E13)-SUM($F$10:F13)</f>
        <v>347</v>
      </c>
      <c r="U13" s="1">
        <f t="shared" si="8"/>
        <v>900</v>
      </c>
    </row>
    <row r="14" spans="3:21" x14ac:dyDescent="0.25">
      <c r="C14" s="33">
        <v>5</v>
      </c>
      <c r="D14" s="19">
        <f t="shared" ca="1" si="5"/>
        <v>-347</v>
      </c>
      <c r="E14" s="19">
        <f t="shared" ca="1" si="0"/>
        <v>168</v>
      </c>
      <c r="F14" s="19">
        <f t="shared" ca="1" si="1"/>
        <v>0</v>
      </c>
      <c r="G14" s="19">
        <f t="shared" ca="1" si="2"/>
        <v>-515</v>
      </c>
      <c r="H14" s="19">
        <f ca="1">SUM(J$10:J13)-SUM(K$10:K14)</f>
        <v>2100</v>
      </c>
      <c r="I14" s="19">
        <f t="shared" ca="1" si="3"/>
        <v>1585</v>
      </c>
      <c r="J14" s="19">
        <f t="shared" ca="1" si="4"/>
        <v>0</v>
      </c>
      <c r="K14" s="19">
        <f t="shared" si="6"/>
        <v>0</v>
      </c>
      <c r="L14" s="19">
        <f t="shared" ca="1" si="7"/>
        <v>168</v>
      </c>
      <c r="M14" s="1">
        <f ca="1">SUM($E$10:E14)-SUM($F$10:F14)</f>
        <v>515</v>
      </c>
      <c r="U14" s="1">
        <f t="shared" si="8"/>
        <v>900</v>
      </c>
    </row>
    <row r="15" spans="3:21" x14ac:dyDescent="0.25">
      <c r="C15" s="33">
        <v>6</v>
      </c>
      <c r="D15" s="19">
        <f t="shared" ca="1" si="5"/>
        <v>535</v>
      </c>
      <c r="E15" s="19">
        <f t="shared" ca="1" si="0"/>
        <v>250</v>
      </c>
      <c r="F15" s="19">
        <f t="shared" ca="1" si="1"/>
        <v>765</v>
      </c>
      <c r="G15" s="19">
        <f t="shared" ca="1" si="2"/>
        <v>285</v>
      </c>
      <c r="H15" s="19">
        <f ca="1">SUM(J$10:J14)-SUM(K$10:K15)</f>
        <v>1050</v>
      </c>
      <c r="I15" s="19">
        <f t="shared" ca="1" si="3"/>
        <v>1335</v>
      </c>
      <c r="J15" s="19">
        <f t="shared" ca="1" si="4"/>
        <v>0</v>
      </c>
      <c r="K15" s="19">
        <f ca="1">IF(C15-$H$5-1&lt;=0,0,VLOOKUP(C15-$H$5-1,$C$10:$J$209,8))</f>
        <v>1050</v>
      </c>
      <c r="L15" s="19">
        <f t="shared" ca="1" si="7"/>
        <v>0</v>
      </c>
      <c r="M15" s="1">
        <f ca="1">SUM($E$10:E15)-SUM($F$10:F15)</f>
        <v>0</v>
      </c>
      <c r="U15" s="1">
        <f t="shared" si="8"/>
        <v>900</v>
      </c>
    </row>
    <row r="16" spans="3:21" x14ac:dyDescent="0.25">
      <c r="C16" s="33">
        <v>7</v>
      </c>
      <c r="D16" s="19">
        <f t="shared" ca="1" si="5"/>
        <v>285</v>
      </c>
      <c r="E16" s="19">
        <f t="shared" ca="1" si="0"/>
        <v>121</v>
      </c>
      <c r="F16" s="19">
        <f t="shared" ca="1" si="1"/>
        <v>121</v>
      </c>
      <c r="G16" s="19">
        <f t="shared" ca="1" si="2"/>
        <v>164</v>
      </c>
      <c r="H16" s="19">
        <f ca="1">SUM(J$10:J15)-SUM(K$10:K16)</f>
        <v>1050</v>
      </c>
      <c r="I16" s="19">
        <f t="shared" ca="1" si="3"/>
        <v>1214</v>
      </c>
      <c r="J16" s="19">
        <f t="shared" ca="1" si="4"/>
        <v>0</v>
      </c>
      <c r="K16" s="19">
        <f t="shared" ref="K16:K79" ca="1" si="9">IF(C16-$H$5-1&lt;=0,0,VLOOKUP(C16-$H$5-1,$C$10:$J$209,8))</f>
        <v>0</v>
      </c>
      <c r="L16" s="19">
        <f t="shared" ca="1" si="7"/>
        <v>0</v>
      </c>
      <c r="M16" s="1">
        <f ca="1">SUM($E$10:E16)-SUM($F$10:F16)</f>
        <v>0</v>
      </c>
      <c r="U16" s="1">
        <f t="shared" si="8"/>
        <v>900</v>
      </c>
    </row>
    <row r="17" spans="3:21" x14ac:dyDescent="0.25">
      <c r="C17" s="33">
        <v>8</v>
      </c>
      <c r="D17" s="19">
        <f t="shared" ca="1" si="5"/>
        <v>164</v>
      </c>
      <c r="E17" s="19">
        <f t="shared" ca="1" si="0"/>
        <v>231</v>
      </c>
      <c r="F17" s="19">
        <f t="shared" ca="1" si="1"/>
        <v>164</v>
      </c>
      <c r="G17" s="19">
        <f t="shared" ca="1" si="2"/>
        <v>-67</v>
      </c>
      <c r="H17" s="19">
        <f ca="1">SUM(J$10:J16)-SUM(K$10:K17)</f>
        <v>1050</v>
      </c>
      <c r="I17" s="19">
        <f t="shared" ca="1" si="3"/>
        <v>983</v>
      </c>
      <c r="J17" s="19">
        <f t="shared" ca="1" si="4"/>
        <v>0</v>
      </c>
      <c r="K17" s="19">
        <f t="shared" ca="1" si="9"/>
        <v>0</v>
      </c>
      <c r="L17" s="19">
        <f t="shared" ca="1" si="7"/>
        <v>67</v>
      </c>
      <c r="M17" s="1">
        <f ca="1">SUM($E$10:E17)-SUM($F$10:F17)</f>
        <v>67</v>
      </c>
      <c r="U17" s="1">
        <f t="shared" si="8"/>
        <v>900</v>
      </c>
    </row>
    <row r="18" spans="3:21" x14ac:dyDescent="0.25">
      <c r="C18" s="33">
        <v>9</v>
      </c>
      <c r="D18" s="19">
        <f t="shared" ca="1" si="5"/>
        <v>983</v>
      </c>
      <c r="E18" s="19">
        <f t="shared" ca="1" si="0"/>
        <v>222</v>
      </c>
      <c r="F18" s="19">
        <f t="shared" ca="1" si="1"/>
        <v>289</v>
      </c>
      <c r="G18" s="19">
        <f t="shared" ca="1" si="2"/>
        <v>761</v>
      </c>
      <c r="H18" s="19">
        <f ca="1">SUM(J$10:J17)-SUM(K$10:K18)</f>
        <v>0</v>
      </c>
      <c r="I18" s="19">
        <f t="shared" ca="1" si="3"/>
        <v>761</v>
      </c>
      <c r="J18" s="19">
        <f t="shared" ca="1" si="4"/>
        <v>1050</v>
      </c>
      <c r="K18" s="19">
        <f t="shared" ca="1" si="9"/>
        <v>1050</v>
      </c>
      <c r="L18" s="19">
        <f t="shared" ca="1" si="7"/>
        <v>0</v>
      </c>
      <c r="M18" s="1">
        <f ca="1">SUM($E$10:E18)-SUM($F$10:F18)</f>
        <v>0</v>
      </c>
      <c r="U18" s="1">
        <f t="shared" si="8"/>
        <v>900</v>
      </c>
    </row>
    <row r="19" spans="3:21" x14ac:dyDescent="0.25">
      <c r="C19" s="33">
        <v>10</v>
      </c>
      <c r="D19" s="19">
        <f t="shared" ca="1" si="5"/>
        <v>761</v>
      </c>
      <c r="E19" s="19">
        <f t="shared" ca="1" si="0"/>
        <v>178</v>
      </c>
      <c r="F19" s="19">
        <f t="shared" ca="1" si="1"/>
        <v>178</v>
      </c>
      <c r="G19" s="19">
        <f t="shared" ca="1" si="2"/>
        <v>583</v>
      </c>
      <c r="H19" s="19">
        <f ca="1">SUM(J$10:J18)-SUM(K$10:K19)</f>
        <v>1050</v>
      </c>
      <c r="I19" s="19">
        <f t="shared" ca="1" si="3"/>
        <v>1633</v>
      </c>
      <c r="J19" s="19">
        <f t="shared" ca="1" si="4"/>
        <v>0</v>
      </c>
      <c r="K19" s="19">
        <f t="shared" ca="1" si="9"/>
        <v>0</v>
      </c>
      <c r="L19" s="19">
        <f t="shared" ca="1" si="7"/>
        <v>0</v>
      </c>
      <c r="M19" s="1">
        <f ca="1">SUM($E$10:E19)-SUM($F$10:F19)</f>
        <v>0</v>
      </c>
      <c r="U19" s="1">
        <f t="shared" si="8"/>
        <v>900</v>
      </c>
    </row>
    <row r="20" spans="3:21" x14ac:dyDescent="0.25">
      <c r="C20" s="33">
        <v>11</v>
      </c>
      <c r="D20" s="19">
        <f t="shared" ca="1" si="5"/>
        <v>583</v>
      </c>
      <c r="E20" s="19">
        <f t="shared" ca="1" si="0"/>
        <v>198</v>
      </c>
      <c r="F20" s="19">
        <f t="shared" ca="1" si="1"/>
        <v>198</v>
      </c>
      <c r="G20" s="19">
        <f t="shared" ca="1" si="2"/>
        <v>385</v>
      </c>
      <c r="H20" s="19">
        <f ca="1">SUM(J$10:J19)-SUM(K$10:K20)</f>
        <v>1050</v>
      </c>
      <c r="I20" s="19">
        <f t="shared" ca="1" si="3"/>
        <v>1435</v>
      </c>
      <c r="J20" s="19">
        <f t="shared" ca="1" si="4"/>
        <v>0</v>
      </c>
      <c r="K20" s="19">
        <f t="shared" ca="1" si="9"/>
        <v>0</v>
      </c>
      <c r="L20" s="19">
        <f t="shared" ca="1" si="7"/>
        <v>0</v>
      </c>
      <c r="M20" s="1">
        <f ca="1">SUM($E$10:E20)-SUM($F$10:F20)</f>
        <v>0</v>
      </c>
      <c r="U20" s="1">
        <f t="shared" si="8"/>
        <v>900</v>
      </c>
    </row>
    <row r="21" spans="3:21" x14ac:dyDescent="0.25">
      <c r="C21" s="33">
        <v>12</v>
      </c>
      <c r="D21" s="19">
        <f t="shared" ca="1" si="5"/>
        <v>385</v>
      </c>
      <c r="E21" s="19">
        <f t="shared" ca="1" si="0"/>
        <v>201</v>
      </c>
      <c r="F21" s="19">
        <f t="shared" ca="1" si="1"/>
        <v>201</v>
      </c>
      <c r="G21" s="19">
        <f t="shared" ca="1" si="2"/>
        <v>184</v>
      </c>
      <c r="H21" s="19">
        <f ca="1">SUM(J$10:J20)-SUM(K$10:K21)</f>
        <v>1050</v>
      </c>
      <c r="I21" s="19">
        <f t="shared" ca="1" si="3"/>
        <v>1234</v>
      </c>
      <c r="J21" s="19">
        <f t="shared" ca="1" si="4"/>
        <v>0</v>
      </c>
      <c r="K21" s="19">
        <f t="shared" ca="1" si="9"/>
        <v>0</v>
      </c>
      <c r="L21" s="19">
        <f t="shared" ca="1" si="7"/>
        <v>0</v>
      </c>
      <c r="M21" s="1">
        <f ca="1">SUM($E$10:E21)-SUM($F$10:F21)</f>
        <v>0</v>
      </c>
      <c r="U21" s="1">
        <f t="shared" si="8"/>
        <v>900</v>
      </c>
    </row>
    <row r="22" spans="3:21" x14ac:dyDescent="0.25">
      <c r="C22" s="33">
        <v>13</v>
      </c>
      <c r="D22" s="19">
        <f t="shared" ca="1" si="5"/>
        <v>184</v>
      </c>
      <c r="E22" s="19">
        <f t="shared" ca="1" si="0"/>
        <v>204</v>
      </c>
      <c r="F22" s="19">
        <f t="shared" ca="1" si="1"/>
        <v>184</v>
      </c>
      <c r="G22" s="19">
        <f t="shared" ca="1" si="2"/>
        <v>-20</v>
      </c>
      <c r="H22" s="19">
        <f ca="1">SUM(J$10:J21)-SUM(K$10:K22)</f>
        <v>1050</v>
      </c>
      <c r="I22" s="19">
        <f t="shared" ca="1" si="3"/>
        <v>1030</v>
      </c>
      <c r="J22" s="19">
        <f t="shared" ca="1" si="4"/>
        <v>0</v>
      </c>
      <c r="K22" s="19">
        <f t="shared" ca="1" si="9"/>
        <v>0</v>
      </c>
      <c r="L22" s="19">
        <f t="shared" ca="1" si="7"/>
        <v>20</v>
      </c>
      <c r="M22" s="1">
        <f ca="1">SUM($E$10:E22)-SUM($F$10:F22)</f>
        <v>20</v>
      </c>
      <c r="U22" s="1">
        <f t="shared" si="8"/>
        <v>900</v>
      </c>
    </row>
    <row r="23" spans="3:21" x14ac:dyDescent="0.25">
      <c r="C23" s="33">
        <v>14</v>
      </c>
      <c r="D23" s="19">
        <f t="shared" ca="1" si="5"/>
        <v>1030</v>
      </c>
      <c r="E23" s="19">
        <f t="shared" ca="1" si="0"/>
        <v>156</v>
      </c>
      <c r="F23" s="19">
        <f t="shared" ca="1" si="1"/>
        <v>176</v>
      </c>
      <c r="G23" s="19">
        <f t="shared" ca="1" si="2"/>
        <v>874</v>
      </c>
      <c r="H23" s="19">
        <f ca="1">SUM(J$10:J22)-SUM(K$10:K23)</f>
        <v>0</v>
      </c>
      <c r="I23" s="19">
        <f t="shared" ca="1" si="3"/>
        <v>874</v>
      </c>
      <c r="J23" s="19">
        <f t="shared" ca="1" si="4"/>
        <v>1050</v>
      </c>
      <c r="K23" s="19">
        <f t="shared" ca="1" si="9"/>
        <v>1050</v>
      </c>
      <c r="L23" s="19">
        <f t="shared" ca="1" si="7"/>
        <v>0</v>
      </c>
      <c r="M23" s="1">
        <f ca="1">SUM($E$10:E23)-SUM($F$10:F23)</f>
        <v>0</v>
      </c>
      <c r="U23" s="1">
        <f t="shared" si="8"/>
        <v>900</v>
      </c>
    </row>
    <row r="24" spans="3:21" x14ac:dyDescent="0.25">
      <c r="C24" s="33">
        <v>15</v>
      </c>
      <c r="D24" s="19">
        <f t="shared" ca="1" si="5"/>
        <v>874</v>
      </c>
      <c r="E24" s="19">
        <f t="shared" ca="1" si="0"/>
        <v>204</v>
      </c>
      <c r="F24" s="19">
        <f t="shared" ca="1" si="1"/>
        <v>204</v>
      </c>
      <c r="G24" s="19">
        <f t="shared" ca="1" si="2"/>
        <v>670</v>
      </c>
      <c r="H24" s="19">
        <f ca="1">SUM(J$10:J23)-SUM(K$10:K24)</f>
        <v>1050</v>
      </c>
      <c r="I24" s="19">
        <f t="shared" ca="1" si="3"/>
        <v>1720</v>
      </c>
      <c r="J24" s="19">
        <f t="shared" ca="1" si="4"/>
        <v>0</v>
      </c>
      <c r="K24" s="19">
        <f t="shared" ca="1" si="9"/>
        <v>0</v>
      </c>
      <c r="L24" s="19">
        <f t="shared" ca="1" si="7"/>
        <v>0</v>
      </c>
      <c r="M24" s="1">
        <f ca="1">SUM($E$10:E24)-SUM($F$10:F24)</f>
        <v>0</v>
      </c>
      <c r="U24" s="1">
        <f t="shared" si="8"/>
        <v>900</v>
      </c>
    </row>
    <row r="25" spans="3:21" x14ac:dyDescent="0.25">
      <c r="C25" s="33">
        <v>16</v>
      </c>
      <c r="D25" s="19">
        <f t="shared" ca="1" si="5"/>
        <v>670</v>
      </c>
      <c r="E25" s="19">
        <f t="shared" ca="1" si="0"/>
        <v>183</v>
      </c>
      <c r="F25" s="19">
        <f t="shared" ca="1" si="1"/>
        <v>183</v>
      </c>
      <c r="G25" s="19">
        <f t="shared" ca="1" si="2"/>
        <v>487</v>
      </c>
      <c r="H25" s="19">
        <f ca="1">SUM(J$10:J24)-SUM(K$10:K25)</f>
        <v>1050</v>
      </c>
      <c r="I25" s="19">
        <f t="shared" ca="1" si="3"/>
        <v>1537</v>
      </c>
      <c r="J25" s="19">
        <f t="shared" ca="1" si="4"/>
        <v>0</v>
      </c>
      <c r="K25" s="19">
        <f t="shared" ca="1" si="9"/>
        <v>0</v>
      </c>
      <c r="L25" s="19">
        <f t="shared" ca="1" si="7"/>
        <v>0</v>
      </c>
      <c r="M25" s="1">
        <f ca="1">SUM($E$10:E25)-SUM($F$10:F25)</f>
        <v>0</v>
      </c>
      <c r="U25" s="1">
        <f t="shared" si="8"/>
        <v>900</v>
      </c>
    </row>
    <row r="26" spans="3:21" x14ac:dyDescent="0.25">
      <c r="C26" s="33">
        <v>17</v>
      </c>
      <c r="D26" s="19">
        <f t="shared" ca="1" si="5"/>
        <v>487</v>
      </c>
      <c r="E26" s="19">
        <f t="shared" ca="1" si="0"/>
        <v>184</v>
      </c>
      <c r="F26" s="19">
        <f t="shared" ca="1" si="1"/>
        <v>184</v>
      </c>
      <c r="G26" s="19">
        <f t="shared" ca="1" si="2"/>
        <v>303</v>
      </c>
      <c r="H26" s="19">
        <f ca="1">SUM(J$10:J25)-SUM(K$10:K26)</f>
        <v>1050</v>
      </c>
      <c r="I26" s="19">
        <f t="shared" ca="1" si="3"/>
        <v>1353</v>
      </c>
      <c r="J26" s="19">
        <f t="shared" ca="1" si="4"/>
        <v>0</v>
      </c>
      <c r="K26" s="19">
        <f t="shared" ca="1" si="9"/>
        <v>0</v>
      </c>
      <c r="L26" s="19">
        <f t="shared" ca="1" si="7"/>
        <v>0</v>
      </c>
      <c r="M26" s="1">
        <f ca="1">SUM($E$10:E26)-SUM($F$10:F26)</f>
        <v>0</v>
      </c>
      <c r="U26" s="1">
        <f t="shared" si="8"/>
        <v>900</v>
      </c>
    </row>
    <row r="27" spans="3:21" x14ac:dyDescent="0.25">
      <c r="C27" s="33">
        <v>18</v>
      </c>
      <c r="D27" s="19">
        <f t="shared" ref="D27:D90" ca="1" si="10">G26+K27</f>
        <v>303</v>
      </c>
      <c r="E27" s="19">
        <f t="shared" ca="1" si="0"/>
        <v>166</v>
      </c>
      <c r="F27" s="19">
        <f t="shared" ca="1" si="1"/>
        <v>166</v>
      </c>
      <c r="G27" s="19">
        <f t="shared" ref="G27:G90" ca="1" si="11">D27-E27</f>
        <v>137</v>
      </c>
      <c r="H27" s="19">
        <f ca="1">SUM(J$10:J26)-SUM(K$10:K27)</f>
        <v>1050</v>
      </c>
      <c r="I27" s="19">
        <f t="shared" ref="I27:I90" ca="1" si="12">G27+H27</f>
        <v>1187</v>
      </c>
      <c r="J27" s="19">
        <f t="shared" ref="J27:J90" ca="1" si="13">IF(I27&lt;=E$5,E$6,0)</f>
        <v>0</v>
      </c>
      <c r="K27" s="19">
        <f t="shared" ca="1" si="9"/>
        <v>0</v>
      </c>
      <c r="L27" s="19">
        <f t="shared" ca="1" si="7"/>
        <v>0</v>
      </c>
      <c r="M27" s="1">
        <f ca="1">SUM($E$10:E27)-SUM($F$10:F27)</f>
        <v>0</v>
      </c>
      <c r="U27" s="1">
        <f t="shared" si="8"/>
        <v>900</v>
      </c>
    </row>
    <row r="28" spans="3:21" x14ac:dyDescent="0.25">
      <c r="C28" s="33">
        <v>19</v>
      </c>
      <c r="D28" s="19">
        <f t="shared" ca="1" si="10"/>
        <v>1187</v>
      </c>
      <c r="E28" s="19">
        <f t="shared" ca="1" si="0"/>
        <v>194</v>
      </c>
      <c r="F28" s="19">
        <f t="shared" ca="1" si="1"/>
        <v>194</v>
      </c>
      <c r="G28" s="19">
        <f t="shared" ca="1" si="11"/>
        <v>993</v>
      </c>
      <c r="H28" s="19">
        <f ca="1">SUM(J$10:J27)-SUM(K$10:K28)</f>
        <v>0</v>
      </c>
      <c r="I28" s="19">
        <f t="shared" ca="1" si="12"/>
        <v>993</v>
      </c>
      <c r="J28" s="19">
        <f t="shared" ca="1" si="13"/>
        <v>0</v>
      </c>
      <c r="K28" s="19">
        <f t="shared" ca="1" si="9"/>
        <v>1050</v>
      </c>
      <c r="L28" s="19">
        <f t="shared" ca="1" si="7"/>
        <v>0</v>
      </c>
      <c r="M28" s="1">
        <f ca="1">SUM($E$10:E28)-SUM($F$10:F28)</f>
        <v>0</v>
      </c>
      <c r="U28" s="1">
        <f t="shared" si="8"/>
        <v>900</v>
      </c>
    </row>
    <row r="29" spans="3:21" x14ac:dyDescent="0.25">
      <c r="C29" s="33">
        <v>20</v>
      </c>
      <c r="D29" s="19">
        <f t="shared" ca="1" si="10"/>
        <v>993</v>
      </c>
      <c r="E29" s="19">
        <f t="shared" ca="1" si="0"/>
        <v>179</v>
      </c>
      <c r="F29" s="19">
        <f t="shared" ca="1" si="1"/>
        <v>179</v>
      </c>
      <c r="G29" s="19">
        <f t="shared" ca="1" si="11"/>
        <v>814</v>
      </c>
      <c r="H29" s="19">
        <f ca="1">SUM(J$10:J28)-SUM(K$10:K29)</f>
        <v>0</v>
      </c>
      <c r="I29" s="19">
        <f t="shared" ca="1" si="12"/>
        <v>814</v>
      </c>
      <c r="J29" s="19">
        <f t="shared" ca="1" si="13"/>
        <v>1050</v>
      </c>
      <c r="K29" s="19">
        <f t="shared" ca="1" si="9"/>
        <v>0</v>
      </c>
      <c r="L29" s="19">
        <f t="shared" ca="1" si="7"/>
        <v>0</v>
      </c>
      <c r="M29" s="1">
        <f ca="1">SUM($E$10:E29)-SUM($F$10:F29)</f>
        <v>0</v>
      </c>
      <c r="U29" s="1">
        <f t="shared" si="8"/>
        <v>900</v>
      </c>
    </row>
    <row r="30" spans="3:21" x14ac:dyDescent="0.25">
      <c r="C30" s="33">
        <v>21</v>
      </c>
      <c r="D30" s="19">
        <f t="shared" ca="1" si="10"/>
        <v>814</v>
      </c>
      <c r="E30" s="19">
        <f t="shared" ca="1" si="0"/>
        <v>180</v>
      </c>
      <c r="F30" s="19">
        <f t="shared" ca="1" si="1"/>
        <v>180</v>
      </c>
      <c r="G30" s="19">
        <f t="shared" ca="1" si="11"/>
        <v>634</v>
      </c>
      <c r="H30" s="19">
        <f ca="1">SUM(J$10:J29)-SUM(K$10:K30)</f>
        <v>1050</v>
      </c>
      <c r="I30" s="19">
        <f t="shared" ca="1" si="12"/>
        <v>1684</v>
      </c>
      <c r="J30" s="19">
        <f t="shared" ca="1" si="13"/>
        <v>0</v>
      </c>
      <c r="K30" s="19">
        <f t="shared" ca="1" si="9"/>
        <v>0</v>
      </c>
      <c r="L30" s="19">
        <f t="shared" ca="1" si="7"/>
        <v>0</v>
      </c>
      <c r="M30" s="1">
        <f ca="1">SUM($E$10:E30)-SUM($F$10:F30)</f>
        <v>0</v>
      </c>
      <c r="U30" s="1">
        <f t="shared" si="8"/>
        <v>900</v>
      </c>
    </row>
    <row r="31" spans="3:21" x14ac:dyDescent="0.25">
      <c r="C31" s="33">
        <v>22</v>
      </c>
      <c r="D31" s="19">
        <f t="shared" ca="1" si="10"/>
        <v>634</v>
      </c>
      <c r="E31" s="19">
        <f t="shared" ca="1" si="0"/>
        <v>183</v>
      </c>
      <c r="F31" s="19">
        <f t="shared" ca="1" si="1"/>
        <v>183</v>
      </c>
      <c r="G31" s="19">
        <f t="shared" ca="1" si="11"/>
        <v>451</v>
      </c>
      <c r="H31" s="19">
        <f ca="1">SUM(J$10:J30)-SUM(K$10:K31)</f>
        <v>1050</v>
      </c>
      <c r="I31" s="19">
        <f t="shared" ca="1" si="12"/>
        <v>1501</v>
      </c>
      <c r="J31" s="19">
        <f t="shared" ca="1" si="13"/>
        <v>0</v>
      </c>
      <c r="K31" s="19">
        <f t="shared" ca="1" si="9"/>
        <v>0</v>
      </c>
      <c r="L31" s="19">
        <f t="shared" ca="1" si="7"/>
        <v>0</v>
      </c>
      <c r="M31" s="1">
        <f ca="1">SUM($E$10:E31)-SUM($F$10:F31)</f>
        <v>0</v>
      </c>
      <c r="U31" s="1">
        <f t="shared" si="8"/>
        <v>900</v>
      </c>
    </row>
    <row r="32" spans="3:21" x14ac:dyDescent="0.25">
      <c r="C32" s="33">
        <v>23</v>
      </c>
      <c r="D32" s="19">
        <f t="shared" ca="1" si="10"/>
        <v>451</v>
      </c>
      <c r="E32" s="19">
        <f t="shared" ca="1" si="0"/>
        <v>184</v>
      </c>
      <c r="F32" s="19">
        <f t="shared" ca="1" si="1"/>
        <v>184</v>
      </c>
      <c r="G32" s="19">
        <f t="shared" ca="1" si="11"/>
        <v>267</v>
      </c>
      <c r="H32" s="19">
        <f ca="1">SUM(J$10:J31)-SUM(K$10:K32)</f>
        <v>1050</v>
      </c>
      <c r="I32" s="19">
        <f t="shared" ca="1" si="12"/>
        <v>1317</v>
      </c>
      <c r="J32" s="19">
        <f t="shared" ca="1" si="13"/>
        <v>0</v>
      </c>
      <c r="K32" s="19">
        <f t="shared" ca="1" si="9"/>
        <v>0</v>
      </c>
      <c r="L32" s="19">
        <f t="shared" ca="1" si="7"/>
        <v>0</v>
      </c>
      <c r="M32" s="1">
        <f ca="1">SUM($E$10:E32)-SUM($F$10:F32)</f>
        <v>0</v>
      </c>
      <c r="U32" s="1">
        <f t="shared" si="8"/>
        <v>900</v>
      </c>
    </row>
    <row r="33" spans="3:21" x14ac:dyDescent="0.25">
      <c r="C33" s="33">
        <v>24</v>
      </c>
      <c r="D33" s="19">
        <f t="shared" ca="1" si="10"/>
        <v>267</v>
      </c>
      <c r="E33" s="19">
        <f t="shared" ca="1" si="0"/>
        <v>227</v>
      </c>
      <c r="F33" s="19">
        <f t="shared" ca="1" si="1"/>
        <v>227</v>
      </c>
      <c r="G33" s="19">
        <f t="shared" ca="1" si="11"/>
        <v>40</v>
      </c>
      <c r="H33" s="19">
        <f ca="1">SUM(J$10:J32)-SUM(K$10:K33)</f>
        <v>1050</v>
      </c>
      <c r="I33" s="19">
        <f t="shared" ca="1" si="12"/>
        <v>1090</v>
      </c>
      <c r="J33" s="19">
        <f t="shared" ca="1" si="13"/>
        <v>0</v>
      </c>
      <c r="K33" s="19">
        <f t="shared" ca="1" si="9"/>
        <v>0</v>
      </c>
      <c r="L33" s="19">
        <f t="shared" ca="1" si="7"/>
        <v>0</v>
      </c>
      <c r="M33" s="1">
        <f ca="1">SUM($E$10:E33)-SUM($F$10:F33)</f>
        <v>0</v>
      </c>
      <c r="U33" s="1">
        <f t="shared" si="8"/>
        <v>900</v>
      </c>
    </row>
    <row r="34" spans="3:21" x14ac:dyDescent="0.25">
      <c r="C34" s="33">
        <v>25</v>
      </c>
      <c r="D34" s="19">
        <f t="shared" ca="1" si="10"/>
        <v>1090</v>
      </c>
      <c r="E34" s="19">
        <f t="shared" ca="1" si="0"/>
        <v>175</v>
      </c>
      <c r="F34" s="19">
        <f t="shared" ca="1" si="1"/>
        <v>175</v>
      </c>
      <c r="G34" s="19">
        <f t="shared" ca="1" si="11"/>
        <v>915</v>
      </c>
      <c r="H34" s="19">
        <f ca="1">SUM(J$10:J33)-SUM(K$10:K34)</f>
        <v>0</v>
      </c>
      <c r="I34" s="19">
        <f t="shared" ca="1" si="12"/>
        <v>915</v>
      </c>
      <c r="J34" s="19">
        <f t="shared" ca="1" si="13"/>
        <v>0</v>
      </c>
      <c r="K34" s="19">
        <f t="shared" ca="1" si="9"/>
        <v>1050</v>
      </c>
      <c r="L34" s="19">
        <f t="shared" ca="1" si="7"/>
        <v>0</v>
      </c>
      <c r="M34" s="1">
        <f ca="1">SUM($E$10:E34)-SUM($F$10:F34)</f>
        <v>0</v>
      </c>
      <c r="U34" s="1">
        <f t="shared" si="8"/>
        <v>900</v>
      </c>
    </row>
    <row r="35" spans="3:21" x14ac:dyDescent="0.25">
      <c r="C35" s="33">
        <v>26</v>
      </c>
      <c r="D35" s="19">
        <f t="shared" ca="1" si="10"/>
        <v>915</v>
      </c>
      <c r="E35" s="19">
        <f t="shared" ca="1" si="0"/>
        <v>250</v>
      </c>
      <c r="F35" s="19">
        <f t="shared" ca="1" si="1"/>
        <v>250</v>
      </c>
      <c r="G35" s="19">
        <f t="shared" ca="1" si="11"/>
        <v>665</v>
      </c>
      <c r="H35" s="19">
        <f ca="1">SUM(J$10:J34)-SUM(K$10:K35)</f>
        <v>0</v>
      </c>
      <c r="I35" s="19">
        <f t="shared" ca="1" si="12"/>
        <v>665</v>
      </c>
      <c r="J35" s="19">
        <f t="shared" ca="1" si="13"/>
        <v>1050</v>
      </c>
      <c r="K35" s="19">
        <f t="shared" ca="1" si="9"/>
        <v>0</v>
      </c>
      <c r="L35" s="19">
        <f t="shared" ca="1" si="7"/>
        <v>0</v>
      </c>
      <c r="M35" s="1">
        <f ca="1">SUM($E$10:E35)-SUM($F$10:F35)</f>
        <v>0</v>
      </c>
      <c r="U35" s="1">
        <f t="shared" si="8"/>
        <v>900</v>
      </c>
    </row>
    <row r="36" spans="3:21" x14ac:dyDescent="0.25">
      <c r="C36" s="33">
        <v>27</v>
      </c>
      <c r="D36" s="19">
        <f t="shared" ca="1" si="10"/>
        <v>665</v>
      </c>
      <c r="E36" s="19">
        <f t="shared" ca="1" si="0"/>
        <v>171</v>
      </c>
      <c r="F36" s="19">
        <f t="shared" ca="1" si="1"/>
        <v>171</v>
      </c>
      <c r="G36" s="19">
        <f t="shared" ca="1" si="11"/>
        <v>494</v>
      </c>
      <c r="H36" s="19">
        <f ca="1">SUM(J$10:J35)-SUM(K$10:K36)</f>
        <v>1050</v>
      </c>
      <c r="I36" s="19">
        <f t="shared" ca="1" si="12"/>
        <v>1544</v>
      </c>
      <c r="J36" s="19">
        <f t="shared" ca="1" si="13"/>
        <v>0</v>
      </c>
      <c r="K36" s="19">
        <f t="shared" ca="1" si="9"/>
        <v>0</v>
      </c>
      <c r="L36" s="19">
        <f t="shared" ca="1" si="7"/>
        <v>0</v>
      </c>
      <c r="M36" s="1">
        <f ca="1">SUM($E$10:E36)-SUM($F$10:F36)</f>
        <v>0</v>
      </c>
      <c r="U36" s="1">
        <f t="shared" si="8"/>
        <v>900</v>
      </c>
    </row>
    <row r="37" spans="3:21" x14ac:dyDescent="0.25">
      <c r="C37" s="33">
        <v>28</v>
      </c>
      <c r="D37" s="19">
        <f t="shared" ca="1" si="10"/>
        <v>494</v>
      </c>
      <c r="E37" s="19">
        <f t="shared" ca="1" si="0"/>
        <v>233</v>
      </c>
      <c r="F37" s="19">
        <f t="shared" ca="1" si="1"/>
        <v>233</v>
      </c>
      <c r="G37" s="19">
        <f t="shared" ca="1" si="11"/>
        <v>261</v>
      </c>
      <c r="H37" s="19">
        <f ca="1">SUM(J$10:J36)-SUM(K$10:K37)</f>
        <v>1050</v>
      </c>
      <c r="I37" s="19">
        <f t="shared" ca="1" si="12"/>
        <v>1311</v>
      </c>
      <c r="J37" s="19">
        <f t="shared" ca="1" si="13"/>
        <v>0</v>
      </c>
      <c r="K37" s="19">
        <f t="shared" ca="1" si="9"/>
        <v>0</v>
      </c>
      <c r="L37" s="19">
        <f t="shared" ca="1" si="7"/>
        <v>0</v>
      </c>
      <c r="M37" s="1">
        <f ca="1">SUM($E$10:E37)-SUM($F$10:F37)</f>
        <v>0</v>
      </c>
      <c r="U37" s="1">
        <f t="shared" si="8"/>
        <v>900</v>
      </c>
    </row>
    <row r="38" spans="3:21" x14ac:dyDescent="0.25">
      <c r="C38" s="33">
        <v>29</v>
      </c>
      <c r="D38" s="19">
        <f t="shared" ca="1" si="10"/>
        <v>261</v>
      </c>
      <c r="E38" s="19">
        <f t="shared" ca="1" si="0"/>
        <v>189</v>
      </c>
      <c r="F38" s="19">
        <f t="shared" ca="1" si="1"/>
        <v>189</v>
      </c>
      <c r="G38" s="19">
        <f t="shared" ca="1" si="11"/>
        <v>72</v>
      </c>
      <c r="H38" s="19">
        <f ca="1">SUM(J$10:J37)-SUM(K$10:K38)</f>
        <v>1050</v>
      </c>
      <c r="I38" s="19">
        <f t="shared" ca="1" si="12"/>
        <v>1122</v>
      </c>
      <c r="J38" s="19">
        <f t="shared" ca="1" si="13"/>
        <v>0</v>
      </c>
      <c r="K38" s="19">
        <f t="shared" ca="1" si="9"/>
        <v>0</v>
      </c>
      <c r="L38" s="19">
        <f t="shared" ca="1" si="7"/>
        <v>0</v>
      </c>
      <c r="M38" s="1">
        <f ca="1">SUM($E$10:E38)-SUM($F$10:F38)</f>
        <v>0</v>
      </c>
      <c r="U38" s="1">
        <f t="shared" si="8"/>
        <v>900</v>
      </c>
    </row>
    <row r="39" spans="3:21" x14ac:dyDescent="0.25">
      <c r="C39" s="33">
        <v>30</v>
      </c>
      <c r="D39" s="19">
        <f t="shared" ca="1" si="10"/>
        <v>72</v>
      </c>
      <c r="E39" s="19">
        <f t="shared" ca="1" si="0"/>
        <v>195</v>
      </c>
      <c r="F39" s="19">
        <f t="shared" ca="1" si="1"/>
        <v>72</v>
      </c>
      <c r="G39" s="19">
        <f t="shared" ca="1" si="11"/>
        <v>-123</v>
      </c>
      <c r="H39" s="19">
        <f ca="1">SUM(J$10:J38)-SUM(K$10:K39)</f>
        <v>1050</v>
      </c>
      <c r="I39" s="19">
        <f t="shared" ca="1" si="12"/>
        <v>927</v>
      </c>
      <c r="J39" s="19">
        <f t="shared" ca="1" si="13"/>
        <v>0</v>
      </c>
      <c r="K39" s="19">
        <f t="shared" ca="1" si="9"/>
        <v>0</v>
      </c>
      <c r="L39" s="19">
        <f t="shared" ca="1" si="7"/>
        <v>123</v>
      </c>
      <c r="M39" s="1">
        <f ca="1">SUM($E$10:E39)-SUM($F$10:F39)</f>
        <v>123</v>
      </c>
      <c r="U39" s="1">
        <f t="shared" si="8"/>
        <v>900</v>
      </c>
    </row>
    <row r="40" spans="3:21" x14ac:dyDescent="0.25">
      <c r="C40" s="33">
        <v>31</v>
      </c>
      <c r="D40" s="19">
        <f t="shared" ca="1" si="10"/>
        <v>927</v>
      </c>
      <c r="E40" s="19">
        <f t="shared" ca="1" si="0"/>
        <v>191</v>
      </c>
      <c r="F40" s="19">
        <f t="shared" ca="1" si="1"/>
        <v>314</v>
      </c>
      <c r="G40" s="19">
        <f t="shared" ca="1" si="11"/>
        <v>736</v>
      </c>
      <c r="H40" s="19">
        <f ca="1">SUM(J$10:J39)-SUM(K$10:K40)</f>
        <v>0</v>
      </c>
      <c r="I40" s="19">
        <f t="shared" ca="1" si="12"/>
        <v>736</v>
      </c>
      <c r="J40" s="19">
        <f t="shared" ca="1" si="13"/>
        <v>1050</v>
      </c>
      <c r="K40" s="19">
        <f t="shared" ca="1" si="9"/>
        <v>1050</v>
      </c>
      <c r="L40" s="19">
        <f t="shared" ca="1" si="7"/>
        <v>0</v>
      </c>
      <c r="M40" s="1">
        <f ca="1">SUM($E$10:E40)-SUM($F$10:F40)</f>
        <v>0</v>
      </c>
      <c r="U40" s="1">
        <f t="shared" si="8"/>
        <v>900</v>
      </c>
    </row>
    <row r="41" spans="3:21" x14ac:dyDescent="0.25">
      <c r="C41" s="33">
        <v>32</v>
      </c>
      <c r="D41" s="19">
        <f t="shared" ca="1" si="10"/>
        <v>736</v>
      </c>
      <c r="E41" s="19">
        <f t="shared" ca="1" si="0"/>
        <v>168</v>
      </c>
      <c r="F41" s="19">
        <f t="shared" ca="1" si="1"/>
        <v>168</v>
      </c>
      <c r="G41" s="19">
        <f t="shared" ca="1" si="11"/>
        <v>568</v>
      </c>
      <c r="H41" s="19">
        <f ca="1">SUM(J$10:J40)-SUM(K$10:K41)</f>
        <v>1050</v>
      </c>
      <c r="I41" s="19">
        <f t="shared" ca="1" si="12"/>
        <v>1618</v>
      </c>
      <c r="J41" s="19">
        <f t="shared" ca="1" si="13"/>
        <v>0</v>
      </c>
      <c r="K41" s="19">
        <f t="shared" ca="1" si="9"/>
        <v>0</v>
      </c>
      <c r="L41" s="19">
        <f t="shared" ca="1" si="7"/>
        <v>0</v>
      </c>
      <c r="M41" s="1">
        <f ca="1">SUM($E$10:E41)-SUM($F$10:F41)</f>
        <v>0</v>
      </c>
      <c r="U41" s="1">
        <f t="shared" si="8"/>
        <v>900</v>
      </c>
    </row>
    <row r="42" spans="3:21" x14ac:dyDescent="0.25">
      <c r="C42" s="33">
        <v>33</v>
      </c>
      <c r="D42" s="19">
        <f t="shared" ca="1" si="10"/>
        <v>568</v>
      </c>
      <c r="E42" s="19">
        <f t="shared" ca="1" si="0"/>
        <v>201</v>
      </c>
      <c r="F42" s="19">
        <f t="shared" ca="1" si="1"/>
        <v>201</v>
      </c>
      <c r="G42" s="19">
        <f t="shared" ca="1" si="11"/>
        <v>367</v>
      </c>
      <c r="H42" s="19">
        <f ca="1">SUM(J$10:J41)-SUM(K$10:K42)</f>
        <v>1050</v>
      </c>
      <c r="I42" s="19">
        <f t="shared" ca="1" si="12"/>
        <v>1417</v>
      </c>
      <c r="J42" s="19">
        <f t="shared" ca="1" si="13"/>
        <v>0</v>
      </c>
      <c r="K42" s="19">
        <f t="shared" ca="1" si="9"/>
        <v>0</v>
      </c>
      <c r="L42" s="19">
        <f t="shared" ca="1" si="7"/>
        <v>0</v>
      </c>
      <c r="M42" s="1">
        <f ca="1">SUM($E$10:E42)-SUM($F$10:F42)</f>
        <v>0</v>
      </c>
      <c r="U42" s="1">
        <f t="shared" si="8"/>
        <v>900</v>
      </c>
    </row>
    <row r="43" spans="3:21" x14ac:dyDescent="0.25">
      <c r="C43" s="33">
        <v>34</v>
      </c>
      <c r="D43" s="19">
        <f t="shared" ca="1" si="10"/>
        <v>367</v>
      </c>
      <c r="E43" s="19">
        <f t="shared" ca="1" si="0"/>
        <v>127</v>
      </c>
      <c r="F43" s="19">
        <f t="shared" ca="1" si="1"/>
        <v>127</v>
      </c>
      <c r="G43" s="19">
        <f t="shared" ca="1" si="11"/>
        <v>240</v>
      </c>
      <c r="H43" s="19">
        <f ca="1">SUM(J$10:J42)-SUM(K$10:K43)</f>
        <v>1050</v>
      </c>
      <c r="I43" s="19">
        <f t="shared" ca="1" si="12"/>
        <v>1290</v>
      </c>
      <c r="J43" s="19">
        <f t="shared" ca="1" si="13"/>
        <v>0</v>
      </c>
      <c r="K43" s="19">
        <f t="shared" ca="1" si="9"/>
        <v>0</v>
      </c>
      <c r="L43" s="19">
        <f t="shared" ca="1" si="7"/>
        <v>0</v>
      </c>
      <c r="M43" s="1">
        <f ca="1">SUM($E$10:E43)-SUM($F$10:F43)</f>
        <v>0</v>
      </c>
      <c r="U43" s="1">
        <f t="shared" si="8"/>
        <v>900</v>
      </c>
    </row>
    <row r="44" spans="3:21" x14ac:dyDescent="0.25">
      <c r="C44" s="33">
        <v>35</v>
      </c>
      <c r="D44" s="19">
        <f t="shared" ca="1" si="10"/>
        <v>240</v>
      </c>
      <c r="E44" s="19">
        <f t="shared" ca="1" si="0"/>
        <v>185</v>
      </c>
      <c r="F44" s="19">
        <f t="shared" ca="1" si="1"/>
        <v>185</v>
      </c>
      <c r="G44" s="19">
        <f t="shared" ca="1" si="11"/>
        <v>55</v>
      </c>
      <c r="H44" s="19">
        <f ca="1">SUM(J$10:J43)-SUM(K$10:K44)</f>
        <v>1050</v>
      </c>
      <c r="I44" s="19">
        <f t="shared" ca="1" si="12"/>
        <v>1105</v>
      </c>
      <c r="J44" s="19">
        <f t="shared" ca="1" si="13"/>
        <v>0</v>
      </c>
      <c r="K44" s="19">
        <f t="shared" ca="1" si="9"/>
        <v>0</v>
      </c>
      <c r="L44" s="19">
        <f t="shared" ca="1" si="7"/>
        <v>0</v>
      </c>
      <c r="M44" s="1">
        <f ca="1">SUM($E$10:E44)-SUM($F$10:F44)</f>
        <v>0</v>
      </c>
      <c r="U44" s="1">
        <f t="shared" si="8"/>
        <v>900</v>
      </c>
    </row>
    <row r="45" spans="3:21" x14ac:dyDescent="0.25">
      <c r="C45" s="33">
        <v>36</v>
      </c>
      <c r="D45" s="19">
        <f t="shared" ca="1" si="10"/>
        <v>1105</v>
      </c>
      <c r="E45" s="19">
        <f t="shared" ca="1" si="0"/>
        <v>156</v>
      </c>
      <c r="F45" s="19">
        <f t="shared" ca="1" si="1"/>
        <v>156</v>
      </c>
      <c r="G45" s="19">
        <f t="shared" ca="1" si="11"/>
        <v>949</v>
      </c>
      <c r="H45" s="19">
        <f ca="1">SUM(J$10:J44)-SUM(K$10:K45)</f>
        <v>0</v>
      </c>
      <c r="I45" s="19">
        <f t="shared" ca="1" si="12"/>
        <v>949</v>
      </c>
      <c r="J45" s="19">
        <f t="shared" ca="1" si="13"/>
        <v>0</v>
      </c>
      <c r="K45" s="19">
        <f t="shared" ca="1" si="9"/>
        <v>1050</v>
      </c>
      <c r="L45" s="19">
        <f t="shared" ca="1" si="7"/>
        <v>0</v>
      </c>
      <c r="M45" s="1">
        <f ca="1">SUM($E$10:E45)-SUM($F$10:F45)</f>
        <v>0</v>
      </c>
      <c r="U45" s="1">
        <f t="shared" si="8"/>
        <v>900</v>
      </c>
    </row>
    <row r="46" spans="3:21" x14ac:dyDescent="0.25">
      <c r="C46" s="33">
        <v>37</v>
      </c>
      <c r="D46" s="19">
        <f t="shared" ca="1" si="10"/>
        <v>949</v>
      </c>
      <c r="E46" s="19">
        <f t="shared" ca="1" si="0"/>
        <v>194</v>
      </c>
      <c r="F46" s="19">
        <f t="shared" ca="1" si="1"/>
        <v>194</v>
      </c>
      <c r="G46" s="19">
        <f t="shared" ca="1" si="11"/>
        <v>755</v>
      </c>
      <c r="H46" s="19">
        <f ca="1">SUM(J$10:J45)-SUM(K$10:K46)</f>
        <v>0</v>
      </c>
      <c r="I46" s="19">
        <f t="shared" ca="1" si="12"/>
        <v>755</v>
      </c>
      <c r="J46" s="19">
        <f t="shared" ca="1" si="13"/>
        <v>1050</v>
      </c>
      <c r="K46" s="19">
        <f t="shared" ca="1" si="9"/>
        <v>0</v>
      </c>
      <c r="L46" s="19">
        <f t="shared" ca="1" si="7"/>
        <v>0</v>
      </c>
      <c r="M46" s="1">
        <f ca="1">SUM($E$10:E46)-SUM($F$10:F46)</f>
        <v>0</v>
      </c>
      <c r="U46" s="1">
        <f t="shared" si="8"/>
        <v>900</v>
      </c>
    </row>
    <row r="47" spans="3:21" x14ac:dyDescent="0.25">
      <c r="C47" s="33">
        <v>38</v>
      </c>
      <c r="D47" s="19">
        <f t="shared" ca="1" si="10"/>
        <v>755</v>
      </c>
      <c r="E47" s="19">
        <f t="shared" ca="1" si="0"/>
        <v>190</v>
      </c>
      <c r="F47" s="19">
        <f t="shared" ca="1" si="1"/>
        <v>190</v>
      </c>
      <c r="G47" s="19">
        <f t="shared" ca="1" si="11"/>
        <v>565</v>
      </c>
      <c r="H47" s="19">
        <f ca="1">SUM(J$10:J46)-SUM(K$10:K47)</f>
        <v>1050</v>
      </c>
      <c r="I47" s="19">
        <f t="shared" ca="1" si="12"/>
        <v>1615</v>
      </c>
      <c r="J47" s="19">
        <f t="shared" ca="1" si="13"/>
        <v>0</v>
      </c>
      <c r="K47" s="19">
        <f t="shared" ca="1" si="9"/>
        <v>0</v>
      </c>
      <c r="L47" s="19">
        <f t="shared" ca="1" si="7"/>
        <v>0</v>
      </c>
      <c r="M47" s="1">
        <f ca="1">SUM($E$10:E47)-SUM($F$10:F47)</f>
        <v>0</v>
      </c>
      <c r="U47" s="1">
        <f t="shared" si="8"/>
        <v>900</v>
      </c>
    </row>
    <row r="48" spans="3:21" x14ac:dyDescent="0.25">
      <c r="C48" s="33">
        <v>39</v>
      </c>
      <c r="D48" s="19">
        <f t="shared" ca="1" si="10"/>
        <v>565</v>
      </c>
      <c r="E48" s="19">
        <f t="shared" ca="1" si="0"/>
        <v>202</v>
      </c>
      <c r="F48" s="19">
        <f t="shared" ca="1" si="1"/>
        <v>202</v>
      </c>
      <c r="G48" s="19">
        <f t="shared" ca="1" si="11"/>
        <v>363</v>
      </c>
      <c r="H48" s="19">
        <f ca="1">SUM(J$10:J47)-SUM(K$10:K48)</f>
        <v>1050</v>
      </c>
      <c r="I48" s="19">
        <f t="shared" ca="1" si="12"/>
        <v>1413</v>
      </c>
      <c r="J48" s="19">
        <f t="shared" ca="1" si="13"/>
        <v>0</v>
      </c>
      <c r="K48" s="19">
        <f t="shared" ca="1" si="9"/>
        <v>0</v>
      </c>
      <c r="L48" s="19">
        <f t="shared" ca="1" si="7"/>
        <v>0</v>
      </c>
      <c r="M48" s="1">
        <f ca="1">SUM($E$10:E48)-SUM($F$10:F48)</f>
        <v>0</v>
      </c>
      <c r="U48" s="1">
        <f t="shared" si="8"/>
        <v>900</v>
      </c>
    </row>
    <row r="49" spans="3:21" x14ac:dyDescent="0.25">
      <c r="C49" s="33">
        <v>40</v>
      </c>
      <c r="D49" s="19">
        <f t="shared" ca="1" si="10"/>
        <v>363</v>
      </c>
      <c r="E49" s="19">
        <f t="shared" ca="1" si="0"/>
        <v>238</v>
      </c>
      <c r="F49" s="19">
        <f t="shared" ca="1" si="1"/>
        <v>238</v>
      </c>
      <c r="G49" s="19">
        <f t="shared" ca="1" si="11"/>
        <v>125</v>
      </c>
      <c r="H49" s="19">
        <f ca="1">SUM(J$10:J48)-SUM(K$10:K49)</f>
        <v>1050</v>
      </c>
      <c r="I49" s="19">
        <f t="shared" ca="1" si="12"/>
        <v>1175</v>
      </c>
      <c r="J49" s="19">
        <f t="shared" ca="1" si="13"/>
        <v>0</v>
      </c>
      <c r="K49" s="19">
        <f t="shared" ca="1" si="9"/>
        <v>0</v>
      </c>
      <c r="L49" s="19">
        <f t="shared" ca="1" si="7"/>
        <v>0</v>
      </c>
      <c r="M49" s="1">
        <f ca="1">SUM($E$10:E49)-SUM($F$10:F49)</f>
        <v>0</v>
      </c>
      <c r="U49" s="1">
        <f t="shared" si="8"/>
        <v>900</v>
      </c>
    </row>
    <row r="50" spans="3:21" x14ac:dyDescent="0.25">
      <c r="C50" s="33">
        <v>41</v>
      </c>
      <c r="D50" s="19">
        <f t="shared" ca="1" si="10"/>
        <v>125</v>
      </c>
      <c r="E50" s="19">
        <f t="shared" ca="1" si="0"/>
        <v>244</v>
      </c>
      <c r="F50" s="19">
        <f t="shared" ca="1" si="1"/>
        <v>125</v>
      </c>
      <c r="G50" s="19">
        <f t="shared" ca="1" si="11"/>
        <v>-119</v>
      </c>
      <c r="H50" s="19">
        <f ca="1">SUM(J$10:J49)-SUM(K$10:K50)</f>
        <v>1050</v>
      </c>
      <c r="I50" s="19">
        <f t="shared" ca="1" si="12"/>
        <v>931</v>
      </c>
      <c r="J50" s="19">
        <f t="shared" ca="1" si="13"/>
        <v>0</v>
      </c>
      <c r="K50" s="19">
        <f t="shared" ca="1" si="9"/>
        <v>0</v>
      </c>
      <c r="L50" s="19">
        <f t="shared" ca="1" si="7"/>
        <v>119</v>
      </c>
      <c r="M50" s="1">
        <f ca="1">SUM($E$10:E50)-SUM($F$10:F50)</f>
        <v>119</v>
      </c>
      <c r="U50" s="1">
        <f t="shared" si="8"/>
        <v>900</v>
      </c>
    </row>
    <row r="51" spans="3:21" x14ac:dyDescent="0.25">
      <c r="C51" s="33">
        <v>42</v>
      </c>
      <c r="D51" s="19">
        <f t="shared" ca="1" si="10"/>
        <v>931</v>
      </c>
      <c r="E51" s="19">
        <f t="shared" ca="1" si="0"/>
        <v>198</v>
      </c>
      <c r="F51" s="19">
        <f t="shared" ca="1" si="1"/>
        <v>317</v>
      </c>
      <c r="G51" s="19">
        <f t="shared" ca="1" si="11"/>
        <v>733</v>
      </c>
      <c r="H51" s="19">
        <f ca="1">SUM(J$10:J50)-SUM(K$10:K51)</f>
        <v>0</v>
      </c>
      <c r="I51" s="19">
        <f t="shared" ca="1" si="12"/>
        <v>733</v>
      </c>
      <c r="J51" s="19">
        <f t="shared" ca="1" si="13"/>
        <v>1050</v>
      </c>
      <c r="K51" s="19">
        <f t="shared" ca="1" si="9"/>
        <v>1050</v>
      </c>
      <c r="L51" s="19">
        <f t="shared" ca="1" si="7"/>
        <v>0</v>
      </c>
      <c r="M51" s="1">
        <f ca="1">SUM($E$10:E51)-SUM($F$10:F51)</f>
        <v>0</v>
      </c>
      <c r="U51" s="1">
        <f t="shared" si="8"/>
        <v>900</v>
      </c>
    </row>
    <row r="52" spans="3:21" x14ac:dyDescent="0.25">
      <c r="C52" s="33">
        <v>43</v>
      </c>
      <c r="D52" s="19">
        <f t="shared" ca="1" si="10"/>
        <v>733</v>
      </c>
      <c r="E52" s="19">
        <f t="shared" ca="1" si="0"/>
        <v>209</v>
      </c>
      <c r="F52" s="19">
        <f t="shared" ca="1" si="1"/>
        <v>209</v>
      </c>
      <c r="G52" s="19">
        <f t="shared" ca="1" si="11"/>
        <v>524</v>
      </c>
      <c r="H52" s="19">
        <f ca="1">SUM(J$10:J51)-SUM(K$10:K52)</f>
        <v>1050</v>
      </c>
      <c r="I52" s="19">
        <f t="shared" ca="1" si="12"/>
        <v>1574</v>
      </c>
      <c r="J52" s="19">
        <f t="shared" ca="1" si="13"/>
        <v>0</v>
      </c>
      <c r="K52" s="19">
        <f t="shared" ca="1" si="9"/>
        <v>0</v>
      </c>
      <c r="L52" s="19">
        <f t="shared" ca="1" si="7"/>
        <v>0</v>
      </c>
      <c r="M52" s="1">
        <f ca="1">SUM($E$10:E52)-SUM($F$10:F52)</f>
        <v>0</v>
      </c>
      <c r="U52" s="1">
        <f t="shared" si="8"/>
        <v>900</v>
      </c>
    </row>
    <row r="53" spans="3:21" x14ac:dyDescent="0.25">
      <c r="C53" s="33">
        <v>44</v>
      </c>
      <c r="D53" s="19">
        <f t="shared" ca="1" si="10"/>
        <v>524</v>
      </c>
      <c r="E53" s="19">
        <f t="shared" ca="1" si="0"/>
        <v>183</v>
      </c>
      <c r="F53" s="19">
        <f t="shared" ca="1" si="1"/>
        <v>183</v>
      </c>
      <c r="G53" s="19">
        <f t="shared" ca="1" si="11"/>
        <v>341</v>
      </c>
      <c r="H53" s="19">
        <f ca="1">SUM(J$10:J52)-SUM(K$10:K53)</f>
        <v>1050</v>
      </c>
      <c r="I53" s="19">
        <f t="shared" ca="1" si="12"/>
        <v>1391</v>
      </c>
      <c r="J53" s="19">
        <f t="shared" ca="1" si="13"/>
        <v>0</v>
      </c>
      <c r="K53" s="19">
        <f t="shared" ca="1" si="9"/>
        <v>0</v>
      </c>
      <c r="L53" s="19">
        <f t="shared" ca="1" si="7"/>
        <v>0</v>
      </c>
      <c r="M53" s="1">
        <f ca="1">SUM($E$10:E53)-SUM($F$10:F53)</f>
        <v>0</v>
      </c>
      <c r="U53" s="1">
        <f t="shared" si="8"/>
        <v>900</v>
      </c>
    </row>
    <row r="54" spans="3:21" x14ac:dyDescent="0.25">
      <c r="C54" s="33">
        <v>45</v>
      </c>
      <c r="D54" s="19">
        <f t="shared" ca="1" si="10"/>
        <v>341</v>
      </c>
      <c r="E54" s="19">
        <f t="shared" ca="1" si="0"/>
        <v>212</v>
      </c>
      <c r="F54" s="19">
        <f t="shared" ca="1" si="1"/>
        <v>212</v>
      </c>
      <c r="G54" s="19">
        <f t="shared" ca="1" si="11"/>
        <v>129</v>
      </c>
      <c r="H54" s="19">
        <f ca="1">SUM(J$10:J53)-SUM(K$10:K54)</f>
        <v>1050</v>
      </c>
      <c r="I54" s="19">
        <f t="shared" ca="1" si="12"/>
        <v>1179</v>
      </c>
      <c r="J54" s="19">
        <f t="shared" ca="1" si="13"/>
        <v>0</v>
      </c>
      <c r="K54" s="19">
        <f t="shared" ca="1" si="9"/>
        <v>0</v>
      </c>
      <c r="L54" s="19">
        <f t="shared" ca="1" si="7"/>
        <v>0</v>
      </c>
      <c r="M54" s="1">
        <f ca="1">SUM($E$10:E54)-SUM($F$10:F54)</f>
        <v>0</v>
      </c>
      <c r="U54" s="1">
        <f t="shared" si="8"/>
        <v>900</v>
      </c>
    </row>
    <row r="55" spans="3:21" x14ac:dyDescent="0.25">
      <c r="C55" s="33">
        <v>46</v>
      </c>
      <c r="D55" s="19">
        <f t="shared" ca="1" si="10"/>
        <v>129</v>
      </c>
      <c r="E55" s="19">
        <f t="shared" ca="1" si="0"/>
        <v>205</v>
      </c>
      <c r="F55" s="19">
        <f t="shared" ca="1" si="1"/>
        <v>129</v>
      </c>
      <c r="G55" s="19">
        <f t="shared" ca="1" si="11"/>
        <v>-76</v>
      </c>
      <c r="H55" s="19">
        <f ca="1">SUM(J$10:J54)-SUM(K$10:K55)</f>
        <v>1050</v>
      </c>
      <c r="I55" s="19">
        <f t="shared" ca="1" si="12"/>
        <v>974</v>
      </c>
      <c r="J55" s="19">
        <f t="shared" ca="1" si="13"/>
        <v>0</v>
      </c>
      <c r="K55" s="19">
        <f t="shared" ca="1" si="9"/>
        <v>0</v>
      </c>
      <c r="L55" s="19">
        <f t="shared" ca="1" si="7"/>
        <v>76</v>
      </c>
      <c r="M55" s="1">
        <f ca="1">SUM($E$10:E55)-SUM($F$10:F55)</f>
        <v>76</v>
      </c>
      <c r="U55" s="1">
        <f t="shared" si="8"/>
        <v>900</v>
      </c>
    </row>
    <row r="56" spans="3:21" x14ac:dyDescent="0.25">
      <c r="C56" s="33">
        <v>47</v>
      </c>
      <c r="D56" s="19">
        <f t="shared" ca="1" si="10"/>
        <v>974</v>
      </c>
      <c r="E56" s="19">
        <f t="shared" ca="1" si="0"/>
        <v>213</v>
      </c>
      <c r="F56" s="19">
        <f t="shared" ca="1" si="1"/>
        <v>289</v>
      </c>
      <c r="G56" s="19">
        <f t="shared" ca="1" si="11"/>
        <v>761</v>
      </c>
      <c r="H56" s="19">
        <f ca="1">SUM(J$10:J55)-SUM(K$10:K56)</f>
        <v>0</v>
      </c>
      <c r="I56" s="19">
        <f t="shared" ca="1" si="12"/>
        <v>761</v>
      </c>
      <c r="J56" s="19">
        <f t="shared" ca="1" si="13"/>
        <v>1050</v>
      </c>
      <c r="K56" s="19">
        <f t="shared" ca="1" si="9"/>
        <v>1050</v>
      </c>
      <c r="L56" s="19">
        <f t="shared" ca="1" si="7"/>
        <v>0</v>
      </c>
      <c r="M56" s="1">
        <f ca="1">SUM($E$10:E56)-SUM($F$10:F56)</f>
        <v>0</v>
      </c>
      <c r="U56" s="1">
        <f t="shared" si="8"/>
        <v>900</v>
      </c>
    </row>
    <row r="57" spans="3:21" x14ac:dyDescent="0.25">
      <c r="C57" s="33">
        <v>48</v>
      </c>
      <c r="D57" s="19">
        <f t="shared" ca="1" si="10"/>
        <v>761</v>
      </c>
      <c r="E57" s="19">
        <f t="shared" ca="1" si="0"/>
        <v>205</v>
      </c>
      <c r="F57" s="19">
        <f t="shared" ca="1" si="1"/>
        <v>205</v>
      </c>
      <c r="G57" s="19">
        <f t="shared" ca="1" si="11"/>
        <v>556</v>
      </c>
      <c r="H57" s="19">
        <f ca="1">SUM(J$10:J56)-SUM(K$10:K57)</f>
        <v>1050</v>
      </c>
      <c r="I57" s="19">
        <f t="shared" ca="1" si="12"/>
        <v>1606</v>
      </c>
      <c r="J57" s="19">
        <f t="shared" ca="1" si="13"/>
        <v>0</v>
      </c>
      <c r="K57" s="19">
        <f t="shared" ca="1" si="9"/>
        <v>0</v>
      </c>
      <c r="L57" s="19">
        <f t="shared" ca="1" si="7"/>
        <v>0</v>
      </c>
      <c r="M57" s="1">
        <f ca="1">SUM($E$10:E57)-SUM($F$10:F57)</f>
        <v>0</v>
      </c>
      <c r="U57" s="1">
        <f t="shared" si="8"/>
        <v>900</v>
      </c>
    </row>
    <row r="58" spans="3:21" x14ac:dyDescent="0.25">
      <c r="C58" s="33">
        <v>49</v>
      </c>
      <c r="D58" s="19">
        <f t="shared" ca="1" si="10"/>
        <v>556</v>
      </c>
      <c r="E58" s="19">
        <f t="shared" ca="1" si="0"/>
        <v>223</v>
      </c>
      <c r="F58" s="19">
        <f t="shared" ca="1" si="1"/>
        <v>223</v>
      </c>
      <c r="G58" s="19">
        <f t="shared" ca="1" si="11"/>
        <v>333</v>
      </c>
      <c r="H58" s="19">
        <f ca="1">SUM(J$10:J57)-SUM(K$10:K58)</f>
        <v>1050</v>
      </c>
      <c r="I58" s="19">
        <f t="shared" ca="1" si="12"/>
        <v>1383</v>
      </c>
      <c r="J58" s="19">
        <f t="shared" ca="1" si="13"/>
        <v>0</v>
      </c>
      <c r="K58" s="19">
        <f t="shared" ca="1" si="9"/>
        <v>0</v>
      </c>
      <c r="L58" s="19">
        <f t="shared" ca="1" si="7"/>
        <v>0</v>
      </c>
      <c r="M58" s="1">
        <f ca="1">SUM($E$10:E58)-SUM($F$10:F58)</f>
        <v>0</v>
      </c>
      <c r="U58" s="1">
        <f t="shared" si="8"/>
        <v>900</v>
      </c>
    </row>
    <row r="59" spans="3:21" x14ac:dyDescent="0.25">
      <c r="C59" s="33">
        <v>50</v>
      </c>
      <c r="D59" s="19">
        <f t="shared" ca="1" si="10"/>
        <v>333</v>
      </c>
      <c r="E59" s="19">
        <f t="shared" ca="1" si="0"/>
        <v>204</v>
      </c>
      <c r="F59" s="19">
        <f t="shared" ca="1" si="1"/>
        <v>204</v>
      </c>
      <c r="G59" s="19">
        <f t="shared" ca="1" si="11"/>
        <v>129</v>
      </c>
      <c r="H59" s="19">
        <f ca="1">SUM(J$10:J58)-SUM(K$10:K59)</f>
        <v>1050</v>
      </c>
      <c r="I59" s="19">
        <f t="shared" ca="1" si="12"/>
        <v>1179</v>
      </c>
      <c r="J59" s="19">
        <f t="shared" ca="1" si="13"/>
        <v>0</v>
      </c>
      <c r="K59" s="19">
        <f t="shared" ca="1" si="9"/>
        <v>0</v>
      </c>
      <c r="L59" s="19">
        <f t="shared" ca="1" si="7"/>
        <v>0</v>
      </c>
      <c r="M59" s="1">
        <f ca="1">SUM($E$10:E59)-SUM($F$10:F59)</f>
        <v>0</v>
      </c>
      <c r="U59" s="1">
        <f t="shared" si="8"/>
        <v>900</v>
      </c>
    </row>
    <row r="60" spans="3:21" x14ac:dyDescent="0.25">
      <c r="C60" s="33">
        <v>51</v>
      </c>
      <c r="D60" s="19">
        <f t="shared" ca="1" si="10"/>
        <v>129</v>
      </c>
      <c r="E60" s="19">
        <f t="shared" ca="1" si="0"/>
        <v>159</v>
      </c>
      <c r="F60" s="19">
        <f t="shared" ca="1" si="1"/>
        <v>129</v>
      </c>
      <c r="G60" s="19">
        <f t="shared" ca="1" si="11"/>
        <v>-30</v>
      </c>
      <c r="H60" s="19">
        <f ca="1">SUM(J$10:J59)-SUM(K$10:K60)</f>
        <v>1050</v>
      </c>
      <c r="I60" s="19">
        <f t="shared" ca="1" si="12"/>
        <v>1020</v>
      </c>
      <c r="J60" s="19">
        <f t="shared" ca="1" si="13"/>
        <v>0</v>
      </c>
      <c r="K60" s="19">
        <f t="shared" ca="1" si="9"/>
        <v>0</v>
      </c>
      <c r="L60" s="19">
        <f t="shared" ca="1" si="7"/>
        <v>30</v>
      </c>
      <c r="M60" s="1">
        <f ca="1">SUM($E$10:E60)-SUM($F$10:F60)</f>
        <v>30</v>
      </c>
      <c r="U60" s="1">
        <f t="shared" si="8"/>
        <v>900</v>
      </c>
    </row>
    <row r="61" spans="3:21" x14ac:dyDescent="0.25">
      <c r="C61" s="33">
        <v>52</v>
      </c>
      <c r="D61" s="19">
        <f t="shared" ca="1" si="10"/>
        <v>1020</v>
      </c>
      <c r="E61" s="19">
        <f t="shared" ca="1" si="0"/>
        <v>237</v>
      </c>
      <c r="F61" s="19">
        <f t="shared" ca="1" si="1"/>
        <v>267</v>
      </c>
      <c r="G61" s="19">
        <f t="shared" ca="1" si="11"/>
        <v>783</v>
      </c>
      <c r="H61" s="19">
        <f ca="1">SUM(J$10:J60)-SUM(K$10:K61)</f>
        <v>0</v>
      </c>
      <c r="I61" s="19">
        <f t="shared" ca="1" si="12"/>
        <v>783</v>
      </c>
      <c r="J61" s="19">
        <f t="shared" ca="1" si="13"/>
        <v>1050</v>
      </c>
      <c r="K61" s="19">
        <f t="shared" ca="1" si="9"/>
        <v>1050</v>
      </c>
      <c r="L61" s="19">
        <f t="shared" ca="1" si="7"/>
        <v>0</v>
      </c>
      <c r="M61" s="1">
        <f ca="1">SUM($E$10:E61)-SUM($F$10:F61)</f>
        <v>0</v>
      </c>
      <c r="U61" s="1">
        <f t="shared" si="8"/>
        <v>900</v>
      </c>
    </row>
    <row r="62" spans="3:21" x14ac:dyDescent="0.25">
      <c r="C62" s="33">
        <v>53</v>
      </c>
      <c r="D62" s="19">
        <f t="shared" ca="1" si="10"/>
        <v>783</v>
      </c>
      <c r="E62" s="19">
        <f t="shared" ca="1" si="0"/>
        <v>242</v>
      </c>
      <c r="F62" s="19">
        <f t="shared" ca="1" si="1"/>
        <v>242</v>
      </c>
      <c r="G62" s="19">
        <f t="shared" ca="1" si="11"/>
        <v>541</v>
      </c>
      <c r="H62" s="19">
        <f ca="1">SUM(J$10:J61)-SUM(K$10:K62)</f>
        <v>1050</v>
      </c>
      <c r="I62" s="19">
        <f t="shared" ca="1" si="12"/>
        <v>1591</v>
      </c>
      <c r="J62" s="19">
        <f t="shared" ca="1" si="13"/>
        <v>0</v>
      </c>
      <c r="K62" s="19">
        <f t="shared" ca="1" si="9"/>
        <v>0</v>
      </c>
      <c r="L62" s="19">
        <f t="shared" ca="1" si="7"/>
        <v>0</v>
      </c>
      <c r="M62" s="1">
        <f ca="1">SUM($E$10:E62)-SUM($F$10:F62)</f>
        <v>0</v>
      </c>
      <c r="U62" s="1">
        <f t="shared" si="8"/>
        <v>900</v>
      </c>
    </row>
    <row r="63" spans="3:21" x14ac:dyDescent="0.25">
      <c r="C63" s="33">
        <v>54</v>
      </c>
      <c r="D63" s="19">
        <f t="shared" ca="1" si="10"/>
        <v>541</v>
      </c>
      <c r="E63" s="19">
        <f t="shared" ca="1" si="0"/>
        <v>207</v>
      </c>
      <c r="F63" s="19">
        <f t="shared" ca="1" si="1"/>
        <v>207</v>
      </c>
      <c r="G63" s="19">
        <f t="shared" ca="1" si="11"/>
        <v>334</v>
      </c>
      <c r="H63" s="19">
        <f ca="1">SUM(J$10:J62)-SUM(K$10:K63)</f>
        <v>1050</v>
      </c>
      <c r="I63" s="19">
        <f t="shared" ca="1" si="12"/>
        <v>1384</v>
      </c>
      <c r="J63" s="19">
        <f t="shared" ca="1" si="13"/>
        <v>0</v>
      </c>
      <c r="K63" s="19">
        <f t="shared" ca="1" si="9"/>
        <v>0</v>
      </c>
      <c r="L63" s="19">
        <f t="shared" ca="1" si="7"/>
        <v>0</v>
      </c>
      <c r="M63" s="1">
        <f ca="1">SUM($E$10:E63)-SUM($F$10:F63)</f>
        <v>0</v>
      </c>
      <c r="U63" s="1">
        <f t="shared" si="8"/>
        <v>900</v>
      </c>
    </row>
    <row r="64" spans="3:21" x14ac:dyDescent="0.25">
      <c r="C64" s="33">
        <v>55</v>
      </c>
      <c r="D64" s="19">
        <f t="shared" ca="1" si="10"/>
        <v>334</v>
      </c>
      <c r="E64" s="19">
        <f t="shared" ca="1" si="0"/>
        <v>159</v>
      </c>
      <c r="F64" s="19">
        <f t="shared" ca="1" si="1"/>
        <v>159</v>
      </c>
      <c r="G64" s="19">
        <f t="shared" ca="1" si="11"/>
        <v>175</v>
      </c>
      <c r="H64" s="19">
        <f ca="1">SUM(J$10:J63)-SUM(K$10:K64)</f>
        <v>1050</v>
      </c>
      <c r="I64" s="19">
        <f t="shared" ca="1" si="12"/>
        <v>1225</v>
      </c>
      <c r="J64" s="19">
        <f t="shared" ca="1" si="13"/>
        <v>0</v>
      </c>
      <c r="K64" s="19">
        <f t="shared" ca="1" si="9"/>
        <v>0</v>
      </c>
      <c r="L64" s="19">
        <f t="shared" ca="1" si="7"/>
        <v>0</v>
      </c>
      <c r="M64" s="1">
        <f ca="1">SUM($E$10:E64)-SUM($F$10:F64)</f>
        <v>0</v>
      </c>
      <c r="U64" s="1">
        <f t="shared" si="8"/>
        <v>900</v>
      </c>
    </row>
    <row r="65" spans="3:21" x14ac:dyDescent="0.25">
      <c r="C65" s="33">
        <v>56</v>
      </c>
      <c r="D65" s="19">
        <f t="shared" ca="1" si="10"/>
        <v>175</v>
      </c>
      <c r="E65" s="19">
        <f t="shared" ca="1" si="0"/>
        <v>180</v>
      </c>
      <c r="F65" s="19">
        <f t="shared" ca="1" si="1"/>
        <v>175</v>
      </c>
      <c r="G65" s="19">
        <f t="shared" ca="1" si="11"/>
        <v>-5</v>
      </c>
      <c r="H65" s="19">
        <f ca="1">SUM(J$10:J64)-SUM(K$10:K65)</f>
        <v>1050</v>
      </c>
      <c r="I65" s="19">
        <f t="shared" ca="1" si="12"/>
        <v>1045</v>
      </c>
      <c r="J65" s="19">
        <f t="shared" ca="1" si="13"/>
        <v>0</v>
      </c>
      <c r="K65" s="19">
        <f t="shared" ca="1" si="9"/>
        <v>0</v>
      </c>
      <c r="L65" s="19">
        <f t="shared" ca="1" si="7"/>
        <v>5</v>
      </c>
      <c r="M65" s="1">
        <f ca="1">SUM($E$10:E65)-SUM($F$10:F65)</f>
        <v>5</v>
      </c>
      <c r="U65" s="1">
        <f t="shared" si="8"/>
        <v>900</v>
      </c>
    </row>
    <row r="66" spans="3:21" x14ac:dyDescent="0.25">
      <c r="C66" s="33">
        <v>57</v>
      </c>
      <c r="D66" s="19">
        <f t="shared" ca="1" si="10"/>
        <v>1045</v>
      </c>
      <c r="E66" s="19">
        <f t="shared" ca="1" si="0"/>
        <v>204</v>
      </c>
      <c r="F66" s="19">
        <f t="shared" ca="1" si="1"/>
        <v>209</v>
      </c>
      <c r="G66" s="19">
        <f t="shared" ca="1" si="11"/>
        <v>841</v>
      </c>
      <c r="H66" s="19">
        <f ca="1">SUM(J$10:J65)-SUM(K$10:K66)</f>
        <v>0</v>
      </c>
      <c r="I66" s="19">
        <f t="shared" ca="1" si="12"/>
        <v>841</v>
      </c>
      <c r="J66" s="19">
        <f t="shared" ca="1" si="13"/>
        <v>1050</v>
      </c>
      <c r="K66" s="19">
        <f t="shared" ca="1" si="9"/>
        <v>1050</v>
      </c>
      <c r="L66" s="19">
        <f t="shared" ca="1" si="7"/>
        <v>0</v>
      </c>
      <c r="M66" s="1">
        <f ca="1">SUM($E$10:E66)-SUM($F$10:F66)</f>
        <v>0</v>
      </c>
      <c r="U66" s="1">
        <f t="shared" si="8"/>
        <v>900</v>
      </c>
    </row>
    <row r="67" spans="3:21" x14ac:dyDescent="0.25">
      <c r="C67" s="33">
        <v>58</v>
      </c>
      <c r="D67" s="19">
        <f t="shared" ca="1" si="10"/>
        <v>841</v>
      </c>
      <c r="E67" s="19">
        <f t="shared" ca="1" si="0"/>
        <v>181</v>
      </c>
      <c r="F67" s="19">
        <f t="shared" ca="1" si="1"/>
        <v>181</v>
      </c>
      <c r="G67" s="19">
        <f t="shared" ca="1" si="11"/>
        <v>660</v>
      </c>
      <c r="H67" s="19">
        <f ca="1">SUM(J$10:J66)-SUM(K$10:K67)</f>
        <v>1050</v>
      </c>
      <c r="I67" s="19">
        <f t="shared" ca="1" si="12"/>
        <v>1710</v>
      </c>
      <c r="J67" s="19">
        <f t="shared" ca="1" si="13"/>
        <v>0</v>
      </c>
      <c r="K67" s="19">
        <f t="shared" ca="1" si="9"/>
        <v>0</v>
      </c>
      <c r="L67" s="19">
        <f t="shared" ca="1" si="7"/>
        <v>0</v>
      </c>
      <c r="M67" s="1">
        <f ca="1">SUM($E$10:E67)-SUM($F$10:F67)</f>
        <v>0</v>
      </c>
      <c r="U67" s="1">
        <f t="shared" si="8"/>
        <v>900</v>
      </c>
    </row>
    <row r="68" spans="3:21" x14ac:dyDescent="0.25">
      <c r="C68" s="33">
        <v>59</v>
      </c>
      <c r="D68" s="19">
        <f t="shared" ca="1" si="10"/>
        <v>660</v>
      </c>
      <c r="E68" s="19">
        <f t="shared" ca="1" si="0"/>
        <v>199</v>
      </c>
      <c r="F68" s="19">
        <f t="shared" ca="1" si="1"/>
        <v>199</v>
      </c>
      <c r="G68" s="19">
        <f t="shared" ca="1" si="11"/>
        <v>461</v>
      </c>
      <c r="H68" s="19">
        <f ca="1">SUM(J$10:J67)-SUM(K$10:K68)</f>
        <v>1050</v>
      </c>
      <c r="I68" s="19">
        <f t="shared" ca="1" si="12"/>
        <v>1511</v>
      </c>
      <c r="J68" s="19">
        <f t="shared" ca="1" si="13"/>
        <v>0</v>
      </c>
      <c r="K68" s="19">
        <f t="shared" ca="1" si="9"/>
        <v>0</v>
      </c>
      <c r="L68" s="19">
        <f t="shared" ca="1" si="7"/>
        <v>0</v>
      </c>
      <c r="M68" s="1">
        <f ca="1">SUM($E$10:E68)-SUM($F$10:F68)</f>
        <v>0</v>
      </c>
      <c r="U68" s="1">
        <f t="shared" si="8"/>
        <v>900</v>
      </c>
    </row>
    <row r="69" spans="3:21" x14ac:dyDescent="0.25">
      <c r="C69" s="33">
        <v>60</v>
      </c>
      <c r="D69" s="19">
        <f t="shared" ca="1" si="10"/>
        <v>461</v>
      </c>
      <c r="E69" s="19">
        <f t="shared" ca="1" si="0"/>
        <v>229</v>
      </c>
      <c r="F69" s="19">
        <f t="shared" ca="1" si="1"/>
        <v>229</v>
      </c>
      <c r="G69" s="19">
        <f t="shared" ca="1" si="11"/>
        <v>232</v>
      </c>
      <c r="H69" s="19">
        <f ca="1">SUM(J$10:J68)-SUM(K$10:K69)</f>
        <v>1050</v>
      </c>
      <c r="I69" s="19">
        <f t="shared" ca="1" si="12"/>
        <v>1282</v>
      </c>
      <c r="J69" s="19">
        <f t="shared" ca="1" si="13"/>
        <v>0</v>
      </c>
      <c r="K69" s="19">
        <f t="shared" ca="1" si="9"/>
        <v>0</v>
      </c>
      <c r="L69" s="19">
        <f t="shared" ca="1" si="7"/>
        <v>0</v>
      </c>
      <c r="M69" s="1">
        <f ca="1">SUM($E$10:E69)-SUM($F$10:F69)</f>
        <v>0</v>
      </c>
      <c r="U69" s="1">
        <f t="shared" si="8"/>
        <v>900</v>
      </c>
    </row>
    <row r="70" spans="3:21" x14ac:dyDescent="0.25">
      <c r="C70" s="33">
        <v>61</v>
      </c>
      <c r="D70" s="19">
        <f t="shared" ca="1" si="10"/>
        <v>232</v>
      </c>
      <c r="E70" s="19">
        <f t="shared" ca="1" si="0"/>
        <v>149</v>
      </c>
      <c r="F70" s="19">
        <f t="shared" ca="1" si="1"/>
        <v>149</v>
      </c>
      <c r="G70" s="19">
        <f t="shared" ca="1" si="11"/>
        <v>83</v>
      </c>
      <c r="H70" s="19">
        <f ca="1">SUM(J$10:J69)-SUM(K$10:K70)</f>
        <v>1050</v>
      </c>
      <c r="I70" s="19">
        <f t="shared" ca="1" si="12"/>
        <v>1133</v>
      </c>
      <c r="J70" s="19">
        <f t="shared" ca="1" si="13"/>
        <v>0</v>
      </c>
      <c r="K70" s="19">
        <f t="shared" ca="1" si="9"/>
        <v>0</v>
      </c>
      <c r="L70" s="19">
        <f t="shared" ca="1" si="7"/>
        <v>0</v>
      </c>
      <c r="M70" s="1">
        <f ca="1">SUM($E$10:E70)-SUM($F$10:F70)</f>
        <v>0</v>
      </c>
      <c r="U70" s="1">
        <f t="shared" si="8"/>
        <v>900</v>
      </c>
    </row>
    <row r="71" spans="3:21" x14ac:dyDescent="0.25">
      <c r="C71" s="33">
        <v>62</v>
      </c>
      <c r="D71" s="19">
        <f t="shared" ca="1" si="10"/>
        <v>1133</v>
      </c>
      <c r="E71" s="19">
        <f t="shared" ca="1" si="0"/>
        <v>215</v>
      </c>
      <c r="F71" s="19">
        <f t="shared" ca="1" si="1"/>
        <v>215</v>
      </c>
      <c r="G71" s="19">
        <f t="shared" ca="1" si="11"/>
        <v>918</v>
      </c>
      <c r="H71" s="19">
        <f ca="1">SUM(J$10:J70)-SUM(K$10:K71)</f>
        <v>0</v>
      </c>
      <c r="I71" s="19">
        <f t="shared" ca="1" si="12"/>
        <v>918</v>
      </c>
      <c r="J71" s="19">
        <f t="shared" ca="1" si="13"/>
        <v>0</v>
      </c>
      <c r="K71" s="19">
        <f t="shared" ca="1" si="9"/>
        <v>1050</v>
      </c>
      <c r="L71" s="19">
        <f t="shared" ca="1" si="7"/>
        <v>0</v>
      </c>
      <c r="M71" s="1">
        <f ca="1">SUM($E$10:E71)-SUM($F$10:F71)</f>
        <v>0</v>
      </c>
      <c r="U71" s="1">
        <f t="shared" si="8"/>
        <v>900</v>
      </c>
    </row>
    <row r="72" spans="3:21" x14ac:dyDescent="0.25">
      <c r="C72" s="33">
        <v>63</v>
      </c>
      <c r="D72" s="19">
        <f t="shared" ca="1" si="10"/>
        <v>918</v>
      </c>
      <c r="E72" s="19">
        <f t="shared" ca="1" si="0"/>
        <v>203</v>
      </c>
      <c r="F72" s="19">
        <f t="shared" ca="1" si="1"/>
        <v>203</v>
      </c>
      <c r="G72" s="19">
        <f t="shared" ca="1" si="11"/>
        <v>715</v>
      </c>
      <c r="H72" s="19">
        <f ca="1">SUM(J$10:J71)-SUM(K$10:K72)</f>
        <v>0</v>
      </c>
      <c r="I72" s="19">
        <f t="shared" ca="1" si="12"/>
        <v>715</v>
      </c>
      <c r="J72" s="19">
        <f t="shared" ca="1" si="13"/>
        <v>1050</v>
      </c>
      <c r="K72" s="19">
        <f t="shared" ca="1" si="9"/>
        <v>0</v>
      </c>
      <c r="L72" s="19">
        <f t="shared" ca="1" si="7"/>
        <v>0</v>
      </c>
      <c r="M72" s="1">
        <f ca="1">SUM($E$10:E72)-SUM($F$10:F72)</f>
        <v>0</v>
      </c>
      <c r="U72" s="1">
        <f t="shared" si="8"/>
        <v>900</v>
      </c>
    </row>
    <row r="73" spans="3:21" x14ac:dyDescent="0.25">
      <c r="C73" s="33">
        <v>64</v>
      </c>
      <c r="D73" s="19">
        <f t="shared" ca="1" si="10"/>
        <v>715</v>
      </c>
      <c r="E73" s="19">
        <f t="shared" ca="1" si="0"/>
        <v>146</v>
      </c>
      <c r="F73" s="19">
        <f t="shared" ca="1" si="1"/>
        <v>146</v>
      </c>
      <c r="G73" s="19">
        <f t="shared" ca="1" si="11"/>
        <v>569</v>
      </c>
      <c r="H73" s="19">
        <f ca="1">SUM(J$10:J72)-SUM(K$10:K73)</f>
        <v>1050</v>
      </c>
      <c r="I73" s="19">
        <f t="shared" ca="1" si="12"/>
        <v>1619</v>
      </c>
      <c r="J73" s="19">
        <f t="shared" ca="1" si="13"/>
        <v>0</v>
      </c>
      <c r="K73" s="19">
        <f t="shared" ca="1" si="9"/>
        <v>0</v>
      </c>
      <c r="L73" s="19">
        <f t="shared" ca="1" si="7"/>
        <v>0</v>
      </c>
      <c r="M73" s="1">
        <f ca="1">SUM($E$10:E73)-SUM($F$10:F73)</f>
        <v>0</v>
      </c>
      <c r="U73" s="1">
        <f t="shared" si="8"/>
        <v>900</v>
      </c>
    </row>
    <row r="74" spans="3:21" x14ac:dyDescent="0.25">
      <c r="C74" s="33">
        <v>65</v>
      </c>
      <c r="D74" s="19">
        <f t="shared" ca="1" si="10"/>
        <v>569</v>
      </c>
      <c r="E74" s="19">
        <f t="shared" ca="1" si="0"/>
        <v>205</v>
      </c>
      <c r="F74" s="19">
        <f t="shared" ref="F74:F137" ca="1" si="14">IF(D74&gt;0,MIN(D74,E74),0)+IF(AND(G73&lt;0,K74&gt;0),IF(ABS(G73)&gt;$E$6,$E$6,-G73),0)</f>
        <v>205</v>
      </c>
      <c r="G74" s="19">
        <f t="shared" ca="1" si="11"/>
        <v>364</v>
      </c>
      <c r="H74" s="19">
        <f ca="1">SUM(J$10:J73)-SUM(K$10:K74)</f>
        <v>1050</v>
      </c>
      <c r="I74" s="19">
        <f t="shared" ca="1" si="12"/>
        <v>1414</v>
      </c>
      <c r="J74" s="19">
        <f t="shared" ca="1" si="13"/>
        <v>0</v>
      </c>
      <c r="K74" s="19">
        <f t="shared" ca="1" si="9"/>
        <v>0</v>
      </c>
      <c r="L74" s="19">
        <f t="shared" ca="1" si="7"/>
        <v>0</v>
      </c>
      <c r="M74" s="1">
        <f ca="1">SUM($E$10:E74)-SUM($F$10:F74)</f>
        <v>0</v>
      </c>
      <c r="U74" s="1">
        <f t="shared" si="8"/>
        <v>900</v>
      </c>
    </row>
    <row r="75" spans="3:21" x14ac:dyDescent="0.25">
      <c r="C75" s="33">
        <v>66</v>
      </c>
      <c r="D75" s="19">
        <f t="shared" ca="1" si="10"/>
        <v>364</v>
      </c>
      <c r="E75" s="19">
        <f t="shared" ca="1" si="0"/>
        <v>175</v>
      </c>
      <c r="F75" s="19">
        <f t="shared" ca="1" si="14"/>
        <v>175</v>
      </c>
      <c r="G75" s="19">
        <f t="shared" ca="1" si="11"/>
        <v>189</v>
      </c>
      <c r="H75" s="19">
        <f ca="1">SUM(J$10:J74)-SUM(K$10:K75)</f>
        <v>1050</v>
      </c>
      <c r="I75" s="19">
        <f t="shared" ca="1" si="12"/>
        <v>1239</v>
      </c>
      <c r="J75" s="19">
        <f t="shared" ca="1" si="13"/>
        <v>0</v>
      </c>
      <c r="K75" s="19">
        <f t="shared" ca="1" si="9"/>
        <v>0</v>
      </c>
      <c r="L75" s="19">
        <f t="shared" ref="L75:L138" ca="1" si="15">IF(M75&gt;M74,M75-M74,0)</f>
        <v>0</v>
      </c>
      <c r="M75" s="1">
        <f ca="1">SUM($E$10:E75)-SUM($F$10:F75)</f>
        <v>0</v>
      </c>
      <c r="U75" s="1">
        <f t="shared" si="8"/>
        <v>900</v>
      </c>
    </row>
    <row r="76" spans="3:21" x14ac:dyDescent="0.25">
      <c r="C76" s="33">
        <v>67</v>
      </c>
      <c r="D76" s="19">
        <f t="shared" ca="1" si="10"/>
        <v>189</v>
      </c>
      <c r="E76" s="19">
        <f t="shared" ca="1" si="0"/>
        <v>199</v>
      </c>
      <c r="F76" s="19">
        <f t="shared" ca="1" si="14"/>
        <v>189</v>
      </c>
      <c r="G76" s="19">
        <f t="shared" ca="1" si="11"/>
        <v>-10</v>
      </c>
      <c r="H76" s="19">
        <f ca="1">SUM(J$10:J75)-SUM(K$10:K76)</f>
        <v>1050</v>
      </c>
      <c r="I76" s="19">
        <f t="shared" ca="1" si="12"/>
        <v>1040</v>
      </c>
      <c r="J76" s="19">
        <f t="shared" ca="1" si="13"/>
        <v>0</v>
      </c>
      <c r="K76" s="19">
        <f t="shared" ca="1" si="9"/>
        <v>0</v>
      </c>
      <c r="L76" s="19">
        <f t="shared" ca="1" si="15"/>
        <v>10</v>
      </c>
      <c r="M76" s="1">
        <f ca="1">SUM($E$10:E76)-SUM($F$10:F76)</f>
        <v>10</v>
      </c>
      <c r="U76" s="1">
        <f t="shared" ref="U76:U109" si="16">U75</f>
        <v>900</v>
      </c>
    </row>
    <row r="77" spans="3:21" x14ac:dyDescent="0.25">
      <c r="C77" s="33">
        <v>68</v>
      </c>
      <c r="D77" s="19">
        <f t="shared" ca="1" si="10"/>
        <v>1040</v>
      </c>
      <c r="E77" s="19">
        <f t="shared" ca="1" si="0"/>
        <v>246</v>
      </c>
      <c r="F77" s="19">
        <f t="shared" ca="1" si="14"/>
        <v>256</v>
      </c>
      <c r="G77" s="19">
        <f t="shared" ca="1" si="11"/>
        <v>794</v>
      </c>
      <c r="H77" s="19">
        <f ca="1">SUM(J$10:J76)-SUM(K$10:K77)</f>
        <v>0</v>
      </c>
      <c r="I77" s="19">
        <f t="shared" ca="1" si="12"/>
        <v>794</v>
      </c>
      <c r="J77" s="19">
        <f t="shared" ca="1" si="13"/>
        <v>1050</v>
      </c>
      <c r="K77" s="19">
        <f t="shared" ca="1" si="9"/>
        <v>1050</v>
      </c>
      <c r="L77" s="19">
        <f t="shared" ca="1" si="15"/>
        <v>0</v>
      </c>
      <c r="M77" s="1">
        <f ca="1">SUM($E$10:E77)-SUM($F$10:F77)</f>
        <v>0</v>
      </c>
      <c r="U77" s="1">
        <f t="shared" si="16"/>
        <v>900</v>
      </c>
    </row>
    <row r="78" spans="3:21" x14ac:dyDescent="0.25">
      <c r="C78" s="33">
        <v>69</v>
      </c>
      <c r="D78" s="19">
        <f t="shared" ca="1" si="10"/>
        <v>794</v>
      </c>
      <c r="E78" s="19">
        <f t="shared" ca="1" si="0"/>
        <v>207</v>
      </c>
      <c r="F78" s="19">
        <f t="shared" ca="1" si="14"/>
        <v>207</v>
      </c>
      <c r="G78" s="19">
        <f t="shared" ca="1" si="11"/>
        <v>587</v>
      </c>
      <c r="H78" s="19">
        <f ca="1">SUM(J$10:J77)-SUM(K$10:K78)</f>
        <v>1050</v>
      </c>
      <c r="I78" s="19">
        <f t="shared" ca="1" si="12"/>
        <v>1637</v>
      </c>
      <c r="J78" s="19">
        <f t="shared" ca="1" si="13"/>
        <v>0</v>
      </c>
      <c r="K78" s="19">
        <f t="shared" ca="1" si="9"/>
        <v>0</v>
      </c>
      <c r="L78" s="19">
        <f t="shared" ca="1" si="15"/>
        <v>0</v>
      </c>
      <c r="M78" s="1">
        <f ca="1">SUM($E$10:E78)-SUM($F$10:F78)</f>
        <v>0</v>
      </c>
      <c r="U78" s="1">
        <f t="shared" si="16"/>
        <v>900</v>
      </c>
    </row>
    <row r="79" spans="3:21" x14ac:dyDescent="0.25">
      <c r="C79" s="33">
        <v>70</v>
      </c>
      <c r="D79" s="19">
        <f t="shared" ca="1" si="10"/>
        <v>587</v>
      </c>
      <c r="E79" s="19">
        <f t="shared" ca="1" si="0"/>
        <v>190</v>
      </c>
      <c r="F79" s="19">
        <f t="shared" ca="1" si="14"/>
        <v>190</v>
      </c>
      <c r="G79" s="19">
        <f t="shared" ca="1" si="11"/>
        <v>397</v>
      </c>
      <c r="H79" s="19">
        <f ca="1">SUM(J$10:J78)-SUM(K$10:K79)</f>
        <v>1050</v>
      </c>
      <c r="I79" s="19">
        <f t="shared" ca="1" si="12"/>
        <v>1447</v>
      </c>
      <c r="J79" s="19">
        <f t="shared" ca="1" si="13"/>
        <v>0</v>
      </c>
      <c r="K79" s="19">
        <f t="shared" ca="1" si="9"/>
        <v>0</v>
      </c>
      <c r="L79" s="19">
        <f t="shared" ca="1" si="15"/>
        <v>0</v>
      </c>
      <c r="M79" s="1">
        <f ca="1">SUM($E$10:E79)-SUM($F$10:F79)</f>
        <v>0</v>
      </c>
      <c r="U79" s="1">
        <f t="shared" si="16"/>
        <v>900</v>
      </c>
    </row>
    <row r="80" spans="3:21" x14ac:dyDescent="0.25">
      <c r="C80" s="33">
        <v>71</v>
      </c>
      <c r="D80" s="19">
        <f t="shared" ca="1" si="10"/>
        <v>397</v>
      </c>
      <c r="E80" s="19">
        <f t="shared" ca="1" si="0"/>
        <v>181</v>
      </c>
      <c r="F80" s="19">
        <f t="shared" ca="1" si="14"/>
        <v>181</v>
      </c>
      <c r="G80" s="19">
        <f t="shared" ca="1" si="11"/>
        <v>216</v>
      </c>
      <c r="H80" s="19">
        <f ca="1">SUM(J$10:J79)-SUM(K$10:K80)</f>
        <v>1050</v>
      </c>
      <c r="I80" s="19">
        <f t="shared" ca="1" si="12"/>
        <v>1266</v>
      </c>
      <c r="J80" s="19">
        <f t="shared" ca="1" si="13"/>
        <v>0</v>
      </c>
      <c r="K80" s="19">
        <f t="shared" ref="K80:K143" ca="1" si="17">IF(C80-$H$5-1&lt;=0,0,VLOOKUP(C80-$H$5-1,$C$10:$J$209,8))</f>
        <v>0</v>
      </c>
      <c r="L80" s="19">
        <f t="shared" ca="1" si="15"/>
        <v>0</v>
      </c>
      <c r="M80" s="1">
        <f ca="1">SUM($E$10:E80)-SUM($F$10:F80)</f>
        <v>0</v>
      </c>
      <c r="U80" s="1">
        <f t="shared" si="16"/>
        <v>900</v>
      </c>
    </row>
    <row r="81" spans="3:21" x14ac:dyDescent="0.25">
      <c r="C81" s="33">
        <v>72</v>
      </c>
      <c r="D81" s="19">
        <f t="shared" ca="1" si="10"/>
        <v>216</v>
      </c>
      <c r="E81" s="19">
        <f t="shared" ca="1" si="0"/>
        <v>205</v>
      </c>
      <c r="F81" s="19">
        <f t="shared" ca="1" si="14"/>
        <v>205</v>
      </c>
      <c r="G81" s="19">
        <f t="shared" ca="1" si="11"/>
        <v>11</v>
      </c>
      <c r="H81" s="19">
        <f ca="1">SUM(J$10:J80)-SUM(K$10:K81)</f>
        <v>1050</v>
      </c>
      <c r="I81" s="19">
        <f t="shared" ca="1" si="12"/>
        <v>1061</v>
      </c>
      <c r="J81" s="19">
        <f t="shared" ca="1" si="13"/>
        <v>0</v>
      </c>
      <c r="K81" s="19">
        <f t="shared" ca="1" si="17"/>
        <v>0</v>
      </c>
      <c r="L81" s="19">
        <f t="shared" ca="1" si="15"/>
        <v>0</v>
      </c>
      <c r="M81" s="1">
        <f ca="1">SUM($E$10:E81)-SUM($F$10:F81)</f>
        <v>0</v>
      </c>
      <c r="U81" s="1">
        <f t="shared" si="16"/>
        <v>900</v>
      </c>
    </row>
    <row r="82" spans="3:21" x14ac:dyDescent="0.25">
      <c r="C82" s="33">
        <v>73</v>
      </c>
      <c r="D82" s="19">
        <f t="shared" ca="1" si="10"/>
        <v>1061</v>
      </c>
      <c r="E82" s="19">
        <f t="shared" ca="1" si="0"/>
        <v>186</v>
      </c>
      <c r="F82" s="19">
        <f t="shared" ca="1" si="14"/>
        <v>186</v>
      </c>
      <c r="G82" s="19">
        <f t="shared" ca="1" si="11"/>
        <v>875</v>
      </c>
      <c r="H82" s="19">
        <f ca="1">SUM(J$10:J81)-SUM(K$10:K82)</f>
        <v>0</v>
      </c>
      <c r="I82" s="19">
        <f t="shared" ca="1" si="12"/>
        <v>875</v>
      </c>
      <c r="J82" s="19">
        <f t="shared" ca="1" si="13"/>
        <v>1050</v>
      </c>
      <c r="K82" s="19">
        <f t="shared" ca="1" si="17"/>
        <v>1050</v>
      </c>
      <c r="L82" s="19">
        <f t="shared" ca="1" si="15"/>
        <v>0</v>
      </c>
      <c r="M82" s="1">
        <f ca="1">SUM($E$10:E82)-SUM($F$10:F82)</f>
        <v>0</v>
      </c>
      <c r="U82" s="1">
        <f t="shared" si="16"/>
        <v>900</v>
      </c>
    </row>
    <row r="83" spans="3:21" x14ac:dyDescent="0.25">
      <c r="C83" s="33">
        <v>74</v>
      </c>
      <c r="D83" s="19">
        <f t="shared" ca="1" si="10"/>
        <v>875</v>
      </c>
      <c r="E83" s="19">
        <f t="shared" ca="1" si="0"/>
        <v>201</v>
      </c>
      <c r="F83" s="19">
        <f t="shared" ca="1" si="14"/>
        <v>201</v>
      </c>
      <c r="G83" s="19">
        <f t="shared" ca="1" si="11"/>
        <v>674</v>
      </c>
      <c r="H83" s="19">
        <f ca="1">SUM(J$10:J82)-SUM(K$10:K83)</f>
        <v>1050</v>
      </c>
      <c r="I83" s="19">
        <f t="shared" ca="1" si="12"/>
        <v>1724</v>
      </c>
      <c r="J83" s="19">
        <f t="shared" ca="1" si="13"/>
        <v>0</v>
      </c>
      <c r="K83" s="19">
        <f t="shared" ca="1" si="17"/>
        <v>0</v>
      </c>
      <c r="L83" s="19">
        <f t="shared" ca="1" si="15"/>
        <v>0</v>
      </c>
      <c r="M83" s="1">
        <f ca="1">SUM($E$10:E83)-SUM($F$10:F83)</f>
        <v>0</v>
      </c>
      <c r="U83" s="1">
        <f t="shared" si="16"/>
        <v>900</v>
      </c>
    </row>
    <row r="84" spans="3:21" x14ac:dyDescent="0.25">
      <c r="C84" s="33">
        <v>75</v>
      </c>
      <c r="D84" s="19">
        <f t="shared" ca="1" si="10"/>
        <v>674</v>
      </c>
      <c r="E84" s="19">
        <f t="shared" ca="1" si="0"/>
        <v>219</v>
      </c>
      <c r="F84" s="19">
        <f t="shared" ca="1" si="14"/>
        <v>219</v>
      </c>
      <c r="G84" s="19">
        <f t="shared" ca="1" si="11"/>
        <v>455</v>
      </c>
      <c r="H84" s="19">
        <f ca="1">SUM(J$10:J83)-SUM(K$10:K84)</f>
        <v>1050</v>
      </c>
      <c r="I84" s="19">
        <f t="shared" ca="1" si="12"/>
        <v>1505</v>
      </c>
      <c r="J84" s="19">
        <f t="shared" ca="1" si="13"/>
        <v>0</v>
      </c>
      <c r="K84" s="19">
        <f t="shared" ca="1" si="17"/>
        <v>0</v>
      </c>
      <c r="L84" s="19">
        <f t="shared" ca="1" si="15"/>
        <v>0</v>
      </c>
      <c r="M84" s="1">
        <f ca="1">SUM($E$10:E84)-SUM($F$10:F84)</f>
        <v>0</v>
      </c>
      <c r="U84" s="1">
        <f t="shared" si="16"/>
        <v>900</v>
      </c>
    </row>
    <row r="85" spans="3:21" x14ac:dyDescent="0.25">
      <c r="C85" s="33">
        <v>76</v>
      </c>
      <c r="D85" s="19">
        <f t="shared" ca="1" si="10"/>
        <v>455</v>
      </c>
      <c r="E85" s="19">
        <f t="shared" ca="1" si="0"/>
        <v>209</v>
      </c>
      <c r="F85" s="19">
        <f t="shared" ca="1" si="14"/>
        <v>209</v>
      </c>
      <c r="G85" s="19">
        <f t="shared" ca="1" si="11"/>
        <v>246</v>
      </c>
      <c r="H85" s="19">
        <f ca="1">SUM(J$10:J84)-SUM(K$10:K85)</f>
        <v>1050</v>
      </c>
      <c r="I85" s="19">
        <f t="shared" ca="1" si="12"/>
        <v>1296</v>
      </c>
      <c r="J85" s="19">
        <f t="shared" ca="1" si="13"/>
        <v>0</v>
      </c>
      <c r="K85" s="19">
        <f t="shared" ca="1" si="17"/>
        <v>0</v>
      </c>
      <c r="L85" s="19">
        <f t="shared" ca="1" si="15"/>
        <v>0</v>
      </c>
      <c r="M85" s="1">
        <f ca="1">SUM($E$10:E85)-SUM($F$10:F85)</f>
        <v>0</v>
      </c>
      <c r="U85" s="1">
        <f t="shared" si="16"/>
        <v>900</v>
      </c>
    </row>
    <row r="86" spans="3:21" x14ac:dyDescent="0.25">
      <c r="C86" s="33">
        <v>77</v>
      </c>
      <c r="D86" s="19">
        <f t="shared" ca="1" si="10"/>
        <v>246</v>
      </c>
      <c r="E86" s="19">
        <f t="shared" ca="1" si="0"/>
        <v>205</v>
      </c>
      <c r="F86" s="19">
        <f t="shared" ca="1" si="14"/>
        <v>205</v>
      </c>
      <c r="G86" s="19">
        <f t="shared" ca="1" si="11"/>
        <v>41</v>
      </c>
      <c r="H86" s="19">
        <f ca="1">SUM(J$10:J85)-SUM(K$10:K86)</f>
        <v>1050</v>
      </c>
      <c r="I86" s="19">
        <f t="shared" ca="1" si="12"/>
        <v>1091</v>
      </c>
      <c r="J86" s="19">
        <f t="shared" ca="1" si="13"/>
        <v>0</v>
      </c>
      <c r="K86" s="19">
        <f t="shared" ca="1" si="17"/>
        <v>0</v>
      </c>
      <c r="L86" s="19">
        <f t="shared" ca="1" si="15"/>
        <v>0</v>
      </c>
      <c r="M86" s="1">
        <f ca="1">SUM($E$10:E86)-SUM($F$10:F86)</f>
        <v>0</v>
      </c>
      <c r="U86" s="1">
        <f t="shared" si="16"/>
        <v>900</v>
      </c>
    </row>
    <row r="87" spans="3:21" x14ac:dyDescent="0.25">
      <c r="C87" s="33">
        <v>78</v>
      </c>
      <c r="D87" s="19">
        <f t="shared" ca="1" si="10"/>
        <v>1091</v>
      </c>
      <c r="E87" s="19">
        <f t="shared" ca="1" si="0"/>
        <v>204</v>
      </c>
      <c r="F87" s="19">
        <f t="shared" ca="1" si="14"/>
        <v>204</v>
      </c>
      <c r="G87" s="19">
        <f t="shared" ca="1" si="11"/>
        <v>887</v>
      </c>
      <c r="H87" s="19">
        <f ca="1">SUM(J$10:J86)-SUM(K$10:K87)</f>
        <v>0</v>
      </c>
      <c r="I87" s="19">
        <f t="shared" ca="1" si="12"/>
        <v>887</v>
      </c>
      <c r="J87" s="19">
        <f t="shared" ca="1" si="13"/>
        <v>1050</v>
      </c>
      <c r="K87" s="19">
        <f t="shared" ca="1" si="17"/>
        <v>1050</v>
      </c>
      <c r="L87" s="19">
        <f t="shared" ca="1" si="15"/>
        <v>0</v>
      </c>
      <c r="M87" s="1">
        <f ca="1">SUM($E$10:E87)-SUM($F$10:F87)</f>
        <v>0</v>
      </c>
      <c r="U87" s="1">
        <f t="shared" si="16"/>
        <v>900</v>
      </c>
    </row>
    <row r="88" spans="3:21" x14ac:dyDescent="0.25">
      <c r="C88" s="33">
        <v>79</v>
      </c>
      <c r="D88" s="19">
        <f t="shared" ca="1" si="10"/>
        <v>887</v>
      </c>
      <c r="E88" s="19">
        <f t="shared" ca="1" si="0"/>
        <v>184</v>
      </c>
      <c r="F88" s="19">
        <f t="shared" ca="1" si="14"/>
        <v>184</v>
      </c>
      <c r="G88" s="19">
        <f t="shared" ca="1" si="11"/>
        <v>703</v>
      </c>
      <c r="H88" s="19">
        <f ca="1">SUM(J$10:J87)-SUM(K$10:K88)</f>
        <v>1050</v>
      </c>
      <c r="I88" s="19">
        <f t="shared" ca="1" si="12"/>
        <v>1753</v>
      </c>
      <c r="J88" s="19">
        <f t="shared" ca="1" si="13"/>
        <v>0</v>
      </c>
      <c r="K88" s="19">
        <f t="shared" ca="1" si="17"/>
        <v>0</v>
      </c>
      <c r="L88" s="19">
        <f t="shared" ca="1" si="15"/>
        <v>0</v>
      </c>
      <c r="M88" s="1">
        <f ca="1">SUM($E$10:E88)-SUM($F$10:F88)</f>
        <v>0</v>
      </c>
      <c r="U88" s="1">
        <f t="shared" si="16"/>
        <v>900</v>
      </c>
    </row>
    <row r="89" spans="3:21" x14ac:dyDescent="0.25">
      <c r="C89" s="33">
        <v>80</v>
      </c>
      <c r="D89" s="19">
        <f t="shared" ca="1" si="10"/>
        <v>703</v>
      </c>
      <c r="E89" s="19">
        <f t="shared" ca="1" si="0"/>
        <v>185</v>
      </c>
      <c r="F89" s="19">
        <f t="shared" ca="1" si="14"/>
        <v>185</v>
      </c>
      <c r="G89" s="19">
        <f t="shared" ca="1" si="11"/>
        <v>518</v>
      </c>
      <c r="H89" s="19">
        <f ca="1">SUM(J$10:J88)-SUM(K$10:K89)</f>
        <v>1050</v>
      </c>
      <c r="I89" s="19">
        <f t="shared" ca="1" si="12"/>
        <v>1568</v>
      </c>
      <c r="J89" s="19">
        <f t="shared" ca="1" si="13"/>
        <v>0</v>
      </c>
      <c r="K89" s="19">
        <f t="shared" ca="1" si="17"/>
        <v>0</v>
      </c>
      <c r="L89" s="19">
        <f t="shared" ca="1" si="15"/>
        <v>0</v>
      </c>
      <c r="M89" s="1">
        <f ca="1">SUM($E$10:E89)-SUM($F$10:F89)</f>
        <v>0</v>
      </c>
      <c r="U89" s="1">
        <f t="shared" si="16"/>
        <v>900</v>
      </c>
    </row>
    <row r="90" spans="3:21" x14ac:dyDescent="0.25">
      <c r="C90" s="33">
        <v>81</v>
      </c>
      <c r="D90" s="19">
        <f t="shared" ca="1" si="10"/>
        <v>518</v>
      </c>
      <c r="E90" s="19">
        <f t="shared" ca="1" si="0"/>
        <v>211</v>
      </c>
      <c r="F90" s="19">
        <f t="shared" ca="1" si="14"/>
        <v>211</v>
      </c>
      <c r="G90" s="19">
        <f t="shared" ca="1" si="11"/>
        <v>307</v>
      </c>
      <c r="H90" s="19">
        <f ca="1">SUM(J$10:J89)-SUM(K$10:K90)</f>
        <v>1050</v>
      </c>
      <c r="I90" s="19">
        <f t="shared" ca="1" si="12"/>
        <v>1357</v>
      </c>
      <c r="J90" s="19">
        <f t="shared" ca="1" si="13"/>
        <v>0</v>
      </c>
      <c r="K90" s="19">
        <f t="shared" ca="1" si="17"/>
        <v>0</v>
      </c>
      <c r="L90" s="19">
        <f t="shared" ca="1" si="15"/>
        <v>0</v>
      </c>
      <c r="M90" s="1">
        <f ca="1">SUM($E$10:E90)-SUM($F$10:F90)</f>
        <v>0</v>
      </c>
      <c r="U90" s="1">
        <f t="shared" si="16"/>
        <v>900</v>
      </c>
    </row>
    <row r="91" spans="3:21" x14ac:dyDescent="0.25">
      <c r="C91" s="33">
        <v>82</v>
      </c>
      <c r="D91" s="19">
        <f t="shared" ref="D91:D154" ca="1" si="18">G90+K91</f>
        <v>307</v>
      </c>
      <c r="E91" s="19">
        <f t="shared" ca="1" si="0"/>
        <v>216</v>
      </c>
      <c r="F91" s="19">
        <f t="shared" ca="1" si="14"/>
        <v>216</v>
      </c>
      <c r="G91" s="19">
        <f t="shared" ref="G91:G154" ca="1" si="19">D91-E91</f>
        <v>91</v>
      </c>
      <c r="H91" s="19">
        <f ca="1">SUM(J$10:J90)-SUM(K$10:K91)</f>
        <v>1050</v>
      </c>
      <c r="I91" s="19">
        <f t="shared" ref="I91:I154" ca="1" si="20">G91+H91</f>
        <v>1141</v>
      </c>
      <c r="J91" s="19">
        <f t="shared" ref="J91:J154" ca="1" si="21">IF(I91&lt;=E$5,E$6,0)</f>
        <v>0</v>
      </c>
      <c r="K91" s="19">
        <f t="shared" ca="1" si="17"/>
        <v>0</v>
      </c>
      <c r="L91" s="19">
        <f t="shared" ca="1" si="15"/>
        <v>0</v>
      </c>
      <c r="M91" s="1">
        <f ca="1">SUM($E$10:E91)-SUM($F$10:F91)</f>
        <v>0</v>
      </c>
      <c r="U91" s="1">
        <f t="shared" si="16"/>
        <v>900</v>
      </c>
    </row>
    <row r="92" spans="3:21" x14ac:dyDescent="0.25">
      <c r="C92" s="33">
        <v>83</v>
      </c>
      <c r="D92" s="19">
        <f t="shared" ca="1" si="18"/>
        <v>1141</v>
      </c>
      <c r="E92" s="19">
        <f t="shared" ca="1" si="0"/>
        <v>196</v>
      </c>
      <c r="F92" s="19">
        <f t="shared" ca="1" si="14"/>
        <v>196</v>
      </c>
      <c r="G92" s="19">
        <f t="shared" ca="1" si="19"/>
        <v>945</v>
      </c>
      <c r="H92" s="19">
        <f ca="1">SUM(J$10:J91)-SUM(K$10:K92)</f>
        <v>0</v>
      </c>
      <c r="I92" s="19">
        <f t="shared" ca="1" si="20"/>
        <v>945</v>
      </c>
      <c r="J92" s="19">
        <f t="shared" ca="1" si="21"/>
        <v>0</v>
      </c>
      <c r="K92" s="19">
        <f t="shared" ca="1" si="17"/>
        <v>1050</v>
      </c>
      <c r="L92" s="19">
        <f t="shared" ca="1" si="15"/>
        <v>0</v>
      </c>
      <c r="M92" s="1">
        <f ca="1">SUM($E$10:E92)-SUM($F$10:F92)</f>
        <v>0</v>
      </c>
      <c r="U92" s="1">
        <f t="shared" si="16"/>
        <v>900</v>
      </c>
    </row>
    <row r="93" spans="3:21" x14ac:dyDescent="0.25">
      <c r="C93" s="33">
        <v>84</v>
      </c>
      <c r="D93" s="19">
        <f t="shared" ca="1" si="18"/>
        <v>945</v>
      </c>
      <c r="E93" s="19">
        <f t="shared" ca="1" si="0"/>
        <v>177</v>
      </c>
      <c r="F93" s="19">
        <f t="shared" ca="1" si="14"/>
        <v>177</v>
      </c>
      <c r="G93" s="19">
        <f t="shared" ca="1" si="19"/>
        <v>768</v>
      </c>
      <c r="H93" s="19">
        <f ca="1">SUM(J$10:J92)-SUM(K$10:K93)</f>
        <v>0</v>
      </c>
      <c r="I93" s="19">
        <f t="shared" ca="1" si="20"/>
        <v>768</v>
      </c>
      <c r="J93" s="19">
        <f t="shared" ca="1" si="21"/>
        <v>1050</v>
      </c>
      <c r="K93" s="19">
        <f t="shared" ca="1" si="17"/>
        <v>0</v>
      </c>
      <c r="L93" s="19">
        <f t="shared" ca="1" si="15"/>
        <v>0</v>
      </c>
      <c r="M93" s="1">
        <f ca="1">SUM($E$10:E93)-SUM($F$10:F93)</f>
        <v>0</v>
      </c>
      <c r="U93" s="1">
        <f t="shared" si="16"/>
        <v>900</v>
      </c>
    </row>
    <row r="94" spans="3:21" x14ac:dyDescent="0.25">
      <c r="C94" s="33">
        <v>85</v>
      </c>
      <c r="D94" s="19">
        <f t="shared" ca="1" si="18"/>
        <v>768</v>
      </c>
      <c r="E94" s="19">
        <f t="shared" ca="1" si="0"/>
        <v>183</v>
      </c>
      <c r="F94" s="19">
        <f t="shared" ca="1" si="14"/>
        <v>183</v>
      </c>
      <c r="G94" s="19">
        <f t="shared" ca="1" si="19"/>
        <v>585</v>
      </c>
      <c r="H94" s="19">
        <f ca="1">SUM(J$10:J93)-SUM(K$10:K94)</f>
        <v>1050</v>
      </c>
      <c r="I94" s="19">
        <f t="shared" ca="1" si="20"/>
        <v>1635</v>
      </c>
      <c r="J94" s="19">
        <f t="shared" ca="1" si="21"/>
        <v>0</v>
      </c>
      <c r="K94" s="19">
        <f t="shared" ca="1" si="17"/>
        <v>0</v>
      </c>
      <c r="L94" s="19">
        <f t="shared" ca="1" si="15"/>
        <v>0</v>
      </c>
      <c r="M94" s="1">
        <f ca="1">SUM($E$10:E94)-SUM($F$10:F94)</f>
        <v>0</v>
      </c>
      <c r="U94" s="1">
        <f t="shared" si="16"/>
        <v>900</v>
      </c>
    </row>
    <row r="95" spans="3:21" x14ac:dyDescent="0.25">
      <c r="C95" s="33">
        <v>86</v>
      </c>
      <c r="D95" s="19">
        <f t="shared" ca="1" si="18"/>
        <v>585</v>
      </c>
      <c r="E95" s="19">
        <f t="shared" ca="1" si="0"/>
        <v>142</v>
      </c>
      <c r="F95" s="19">
        <f t="shared" ca="1" si="14"/>
        <v>142</v>
      </c>
      <c r="G95" s="19">
        <f t="shared" ca="1" si="19"/>
        <v>443</v>
      </c>
      <c r="H95" s="19">
        <f ca="1">SUM(J$10:J94)-SUM(K$10:K95)</f>
        <v>1050</v>
      </c>
      <c r="I95" s="19">
        <f t="shared" ca="1" si="20"/>
        <v>1493</v>
      </c>
      <c r="J95" s="19">
        <f t="shared" ca="1" si="21"/>
        <v>0</v>
      </c>
      <c r="K95" s="19">
        <f t="shared" ca="1" si="17"/>
        <v>0</v>
      </c>
      <c r="L95" s="19">
        <f t="shared" ca="1" si="15"/>
        <v>0</v>
      </c>
      <c r="M95" s="1">
        <f ca="1">SUM($E$10:E95)-SUM($F$10:F95)</f>
        <v>0</v>
      </c>
      <c r="U95" s="1">
        <f t="shared" si="16"/>
        <v>900</v>
      </c>
    </row>
    <row r="96" spans="3:21" x14ac:dyDescent="0.25">
      <c r="C96" s="33">
        <v>87</v>
      </c>
      <c r="D96" s="19">
        <f t="shared" ca="1" si="18"/>
        <v>443</v>
      </c>
      <c r="E96" s="19">
        <f t="shared" ca="1" si="0"/>
        <v>188</v>
      </c>
      <c r="F96" s="19">
        <f t="shared" ca="1" si="14"/>
        <v>188</v>
      </c>
      <c r="G96" s="19">
        <f t="shared" ca="1" si="19"/>
        <v>255</v>
      </c>
      <c r="H96" s="19">
        <f ca="1">SUM(J$10:J95)-SUM(K$10:K96)</f>
        <v>1050</v>
      </c>
      <c r="I96" s="19">
        <f t="shared" ca="1" si="20"/>
        <v>1305</v>
      </c>
      <c r="J96" s="19">
        <f t="shared" ca="1" si="21"/>
        <v>0</v>
      </c>
      <c r="K96" s="19">
        <f t="shared" ca="1" si="17"/>
        <v>0</v>
      </c>
      <c r="L96" s="19">
        <f t="shared" ca="1" si="15"/>
        <v>0</v>
      </c>
      <c r="M96" s="1">
        <f ca="1">SUM($E$10:E96)-SUM($F$10:F96)</f>
        <v>0</v>
      </c>
      <c r="U96" s="1">
        <f t="shared" si="16"/>
        <v>900</v>
      </c>
    </row>
    <row r="97" spans="3:21" x14ac:dyDescent="0.25">
      <c r="C97" s="33">
        <v>88</v>
      </c>
      <c r="D97" s="19">
        <f t="shared" ca="1" si="18"/>
        <v>255</v>
      </c>
      <c r="E97" s="19">
        <f t="shared" ca="1" si="0"/>
        <v>223</v>
      </c>
      <c r="F97" s="19">
        <f t="shared" ca="1" si="14"/>
        <v>223</v>
      </c>
      <c r="G97" s="19">
        <f t="shared" ca="1" si="19"/>
        <v>32</v>
      </c>
      <c r="H97" s="19">
        <f ca="1">SUM(J$10:J96)-SUM(K$10:K97)</f>
        <v>1050</v>
      </c>
      <c r="I97" s="19">
        <f t="shared" ca="1" si="20"/>
        <v>1082</v>
      </c>
      <c r="J97" s="19">
        <f t="shared" ca="1" si="21"/>
        <v>0</v>
      </c>
      <c r="K97" s="19">
        <f t="shared" ca="1" si="17"/>
        <v>0</v>
      </c>
      <c r="L97" s="19">
        <f t="shared" ca="1" si="15"/>
        <v>0</v>
      </c>
      <c r="M97" s="1">
        <f ca="1">SUM($E$10:E97)-SUM($F$10:F97)</f>
        <v>0</v>
      </c>
      <c r="U97" s="1">
        <f t="shared" si="16"/>
        <v>900</v>
      </c>
    </row>
    <row r="98" spans="3:21" x14ac:dyDescent="0.25">
      <c r="C98" s="33">
        <v>89</v>
      </c>
      <c r="D98" s="19">
        <f t="shared" ca="1" si="18"/>
        <v>1082</v>
      </c>
      <c r="E98" s="19">
        <f t="shared" ca="1" si="0"/>
        <v>142</v>
      </c>
      <c r="F98" s="19">
        <f t="shared" ca="1" si="14"/>
        <v>142</v>
      </c>
      <c r="G98" s="19">
        <f t="shared" ca="1" si="19"/>
        <v>940</v>
      </c>
      <c r="H98" s="19">
        <f ca="1">SUM(J$10:J97)-SUM(K$10:K98)</f>
        <v>0</v>
      </c>
      <c r="I98" s="19">
        <f t="shared" ca="1" si="20"/>
        <v>940</v>
      </c>
      <c r="J98" s="19">
        <f t="shared" ca="1" si="21"/>
        <v>0</v>
      </c>
      <c r="K98" s="19">
        <f t="shared" ca="1" si="17"/>
        <v>1050</v>
      </c>
      <c r="L98" s="19">
        <f t="shared" ca="1" si="15"/>
        <v>0</v>
      </c>
      <c r="M98" s="1">
        <f ca="1">SUM($E$10:E98)-SUM($F$10:F98)</f>
        <v>0</v>
      </c>
      <c r="U98" s="1">
        <f t="shared" si="16"/>
        <v>900</v>
      </c>
    </row>
    <row r="99" spans="3:21" x14ac:dyDescent="0.25">
      <c r="C99" s="33">
        <v>90</v>
      </c>
      <c r="D99" s="19">
        <f t="shared" ca="1" si="18"/>
        <v>940</v>
      </c>
      <c r="E99" s="19">
        <f t="shared" ca="1" si="0"/>
        <v>168</v>
      </c>
      <c r="F99" s="19">
        <f t="shared" ca="1" si="14"/>
        <v>168</v>
      </c>
      <c r="G99" s="19">
        <f t="shared" ca="1" si="19"/>
        <v>772</v>
      </c>
      <c r="H99" s="19">
        <f ca="1">SUM(J$10:J98)-SUM(K$10:K99)</f>
        <v>0</v>
      </c>
      <c r="I99" s="19">
        <f t="shared" ca="1" si="20"/>
        <v>772</v>
      </c>
      <c r="J99" s="19">
        <f t="shared" ca="1" si="21"/>
        <v>1050</v>
      </c>
      <c r="K99" s="19">
        <f t="shared" ca="1" si="17"/>
        <v>0</v>
      </c>
      <c r="L99" s="19">
        <f t="shared" ca="1" si="15"/>
        <v>0</v>
      </c>
      <c r="M99" s="1">
        <f ca="1">SUM($E$10:E99)-SUM($F$10:F99)</f>
        <v>0</v>
      </c>
      <c r="U99" s="1">
        <f t="shared" si="16"/>
        <v>900</v>
      </c>
    </row>
    <row r="100" spans="3:21" x14ac:dyDescent="0.25">
      <c r="C100" s="33">
        <v>91</v>
      </c>
      <c r="D100" s="19">
        <f t="shared" ca="1" si="18"/>
        <v>772</v>
      </c>
      <c r="E100" s="19">
        <f t="shared" ca="1" si="0"/>
        <v>177</v>
      </c>
      <c r="F100" s="19">
        <f t="shared" ca="1" si="14"/>
        <v>177</v>
      </c>
      <c r="G100" s="19">
        <f t="shared" ca="1" si="19"/>
        <v>595</v>
      </c>
      <c r="H100" s="19">
        <f ca="1">SUM(J$10:J99)-SUM(K$10:K100)</f>
        <v>1050</v>
      </c>
      <c r="I100" s="19">
        <f t="shared" ca="1" si="20"/>
        <v>1645</v>
      </c>
      <c r="J100" s="19">
        <f t="shared" ca="1" si="21"/>
        <v>0</v>
      </c>
      <c r="K100" s="19">
        <f t="shared" ca="1" si="17"/>
        <v>0</v>
      </c>
      <c r="L100" s="19">
        <f t="shared" ca="1" si="15"/>
        <v>0</v>
      </c>
      <c r="M100" s="1">
        <f ca="1">SUM($E$10:E100)-SUM($F$10:F100)</f>
        <v>0</v>
      </c>
      <c r="U100" s="1">
        <f t="shared" si="16"/>
        <v>900</v>
      </c>
    </row>
    <row r="101" spans="3:21" x14ac:dyDescent="0.25">
      <c r="C101" s="33">
        <v>92</v>
      </c>
      <c r="D101" s="19">
        <f t="shared" ca="1" si="18"/>
        <v>595</v>
      </c>
      <c r="E101" s="19">
        <f t="shared" ca="1" si="0"/>
        <v>118</v>
      </c>
      <c r="F101" s="19">
        <f t="shared" ca="1" si="14"/>
        <v>118</v>
      </c>
      <c r="G101" s="19">
        <f t="shared" ca="1" si="19"/>
        <v>477</v>
      </c>
      <c r="H101" s="19">
        <f ca="1">SUM(J$10:J100)-SUM(K$10:K101)</f>
        <v>1050</v>
      </c>
      <c r="I101" s="19">
        <f t="shared" ca="1" si="20"/>
        <v>1527</v>
      </c>
      <c r="J101" s="19">
        <f t="shared" ca="1" si="21"/>
        <v>0</v>
      </c>
      <c r="K101" s="19">
        <f t="shared" ca="1" si="17"/>
        <v>0</v>
      </c>
      <c r="L101" s="19">
        <f t="shared" ca="1" si="15"/>
        <v>0</v>
      </c>
      <c r="M101" s="1">
        <f ca="1">SUM($E$10:E101)-SUM($F$10:F101)</f>
        <v>0</v>
      </c>
      <c r="U101" s="1">
        <f t="shared" si="16"/>
        <v>900</v>
      </c>
    </row>
    <row r="102" spans="3:21" x14ac:dyDescent="0.25">
      <c r="C102" s="33">
        <v>93</v>
      </c>
      <c r="D102" s="19">
        <f t="shared" ca="1" si="18"/>
        <v>477</v>
      </c>
      <c r="E102" s="19">
        <f t="shared" ca="1" si="0"/>
        <v>218</v>
      </c>
      <c r="F102" s="19">
        <f t="shared" ca="1" si="14"/>
        <v>218</v>
      </c>
      <c r="G102" s="19">
        <f t="shared" ca="1" si="19"/>
        <v>259</v>
      </c>
      <c r="H102" s="19">
        <f ca="1">SUM(J$10:J101)-SUM(K$10:K102)</f>
        <v>1050</v>
      </c>
      <c r="I102" s="19">
        <f t="shared" ca="1" si="20"/>
        <v>1309</v>
      </c>
      <c r="J102" s="19">
        <f t="shared" ca="1" si="21"/>
        <v>0</v>
      </c>
      <c r="K102" s="19">
        <f t="shared" ca="1" si="17"/>
        <v>0</v>
      </c>
      <c r="L102" s="19">
        <f t="shared" ca="1" si="15"/>
        <v>0</v>
      </c>
      <c r="M102" s="1">
        <f ca="1">SUM($E$10:E102)-SUM($F$10:F102)</f>
        <v>0</v>
      </c>
      <c r="U102" s="1">
        <f t="shared" si="16"/>
        <v>900</v>
      </c>
    </row>
    <row r="103" spans="3:21" x14ac:dyDescent="0.25">
      <c r="C103" s="33">
        <v>94</v>
      </c>
      <c r="D103" s="19">
        <f t="shared" ca="1" si="18"/>
        <v>259</v>
      </c>
      <c r="E103" s="19">
        <f t="shared" ca="1" si="0"/>
        <v>212</v>
      </c>
      <c r="F103" s="19">
        <f t="shared" ca="1" si="14"/>
        <v>212</v>
      </c>
      <c r="G103" s="19">
        <f t="shared" ca="1" si="19"/>
        <v>47</v>
      </c>
      <c r="H103" s="19">
        <f ca="1">SUM(J$10:J102)-SUM(K$10:K103)</f>
        <v>1050</v>
      </c>
      <c r="I103" s="19">
        <f t="shared" ca="1" si="20"/>
        <v>1097</v>
      </c>
      <c r="J103" s="19">
        <f t="shared" ca="1" si="21"/>
        <v>0</v>
      </c>
      <c r="K103" s="19">
        <f t="shared" ca="1" si="17"/>
        <v>0</v>
      </c>
      <c r="L103" s="19">
        <f t="shared" ca="1" si="15"/>
        <v>0</v>
      </c>
      <c r="M103" s="1">
        <f ca="1">SUM($E$10:E103)-SUM($F$10:F103)</f>
        <v>0</v>
      </c>
      <c r="U103" s="1">
        <f t="shared" si="16"/>
        <v>900</v>
      </c>
    </row>
    <row r="104" spans="3:21" x14ac:dyDescent="0.25">
      <c r="C104" s="33">
        <v>95</v>
      </c>
      <c r="D104" s="19">
        <f t="shared" ca="1" si="18"/>
        <v>1097</v>
      </c>
      <c r="E104" s="19">
        <f t="shared" ca="1" si="0"/>
        <v>209</v>
      </c>
      <c r="F104" s="19">
        <f t="shared" ca="1" si="14"/>
        <v>209</v>
      </c>
      <c r="G104" s="19">
        <f t="shared" ca="1" si="19"/>
        <v>888</v>
      </c>
      <c r="H104" s="19">
        <f ca="1">SUM(J$10:J103)-SUM(K$10:K104)</f>
        <v>0</v>
      </c>
      <c r="I104" s="19">
        <f t="shared" ca="1" si="20"/>
        <v>888</v>
      </c>
      <c r="J104" s="19">
        <f t="shared" ca="1" si="21"/>
        <v>1050</v>
      </c>
      <c r="K104" s="19">
        <f t="shared" ca="1" si="17"/>
        <v>1050</v>
      </c>
      <c r="L104" s="19">
        <f t="shared" ca="1" si="15"/>
        <v>0</v>
      </c>
      <c r="M104" s="1">
        <f ca="1">SUM($E$10:E104)-SUM($F$10:F104)</f>
        <v>0</v>
      </c>
      <c r="U104" s="1">
        <f t="shared" si="16"/>
        <v>900</v>
      </c>
    </row>
    <row r="105" spans="3:21" x14ac:dyDescent="0.25">
      <c r="C105" s="33">
        <v>96</v>
      </c>
      <c r="D105" s="19">
        <f t="shared" ca="1" si="18"/>
        <v>888</v>
      </c>
      <c r="E105" s="19">
        <f t="shared" ca="1" si="0"/>
        <v>194</v>
      </c>
      <c r="F105" s="19">
        <f t="shared" ca="1" si="14"/>
        <v>194</v>
      </c>
      <c r="G105" s="19">
        <f t="shared" ca="1" si="19"/>
        <v>694</v>
      </c>
      <c r="H105" s="19">
        <f ca="1">SUM(J$10:J104)-SUM(K$10:K105)</f>
        <v>1050</v>
      </c>
      <c r="I105" s="19">
        <f t="shared" ca="1" si="20"/>
        <v>1744</v>
      </c>
      <c r="J105" s="19">
        <f t="shared" ca="1" si="21"/>
        <v>0</v>
      </c>
      <c r="K105" s="19">
        <f t="shared" ca="1" si="17"/>
        <v>0</v>
      </c>
      <c r="L105" s="19">
        <f t="shared" ca="1" si="15"/>
        <v>0</v>
      </c>
      <c r="M105" s="1">
        <f ca="1">SUM($E$10:E105)-SUM($F$10:F105)</f>
        <v>0</v>
      </c>
      <c r="U105" s="1">
        <f t="shared" si="16"/>
        <v>900</v>
      </c>
    </row>
    <row r="106" spans="3:21" x14ac:dyDescent="0.25">
      <c r="C106" s="33">
        <v>97</v>
      </c>
      <c r="D106" s="19">
        <f t="shared" ca="1" si="18"/>
        <v>694</v>
      </c>
      <c r="E106" s="19">
        <f t="shared" ca="1" si="0"/>
        <v>211</v>
      </c>
      <c r="F106" s="19">
        <f t="shared" ca="1" si="14"/>
        <v>211</v>
      </c>
      <c r="G106" s="19">
        <f t="shared" ca="1" si="19"/>
        <v>483</v>
      </c>
      <c r="H106" s="19">
        <f ca="1">SUM(J$10:J105)-SUM(K$10:K106)</f>
        <v>1050</v>
      </c>
      <c r="I106" s="19">
        <f t="shared" ca="1" si="20"/>
        <v>1533</v>
      </c>
      <c r="J106" s="19">
        <f t="shared" ca="1" si="21"/>
        <v>0</v>
      </c>
      <c r="K106" s="19">
        <f t="shared" ca="1" si="17"/>
        <v>0</v>
      </c>
      <c r="L106" s="19">
        <f t="shared" ca="1" si="15"/>
        <v>0</v>
      </c>
      <c r="M106" s="1">
        <f ca="1">SUM($E$10:E106)-SUM($F$10:F106)</f>
        <v>0</v>
      </c>
      <c r="U106" s="1">
        <f t="shared" si="16"/>
        <v>900</v>
      </c>
    </row>
    <row r="107" spans="3:21" x14ac:dyDescent="0.25">
      <c r="C107" s="33">
        <v>98</v>
      </c>
      <c r="D107" s="19">
        <f t="shared" ca="1" si="18"/>
        <v>483</v>
      </c>
      <c r="E107" s="19">
        <f t="shared" ca="1" si="0"/>
        <v>227</v>
      </c>
      <c r="F107" s="19">
        <f t="shared" ca="1" si="14"/>
        <v>227</v>
      </c>
      <c r="G107" s="19">
        <f t="shared" ca="1" si="19"/>
        <v>256</v>
      </c>
      <c r="H107" s="19">
        <f ca="1">SUM(J$10:J106)-SUM(K$10:K107)</f>
        <v>1050</v>
      </c>
      <c r="I107" s="19">
        <f t="shared" ca="1" si="20"/>
        <v>1306</v>
      </c>
      <c r="J107" s="19">
        <f t="shared" ca="1" si="21"/>
        <v>0</v>
      </c>
      <c r="K107" s="19">
        <f t="shared" ca="1" si="17"/>
        <v>0</v>
      </c>
      <c r="L107" s="19">
        <f t="shared" ca="1" si="15"/>
        <v>0</v>
      </c>
      <c r="M107" s="1">
        <f ca="1">SUM($E$10:E107)-SUM($F$10:F107)</f>
        <v>0</v>
      </c>
      <c r="U107" s="1">
        <f t="shared" si="16"/>
        <v>900</v>
      </c>
    </row>
    <row r="108" spans="3:21" x14ac:dyDescent="0.25">
      <c r="C108" s="33">
        <v>99</v>
      </c>
      <c r="D108" s="19">
        <f t="shared" ca="1" si="18"/>
        <v>256</v>
      </c>
      <c r="E108" s="19">
        <f t="shared" ca="1" si="0"/>
        <v>248</v>
      </c>
      <c r="F108" s="19">
        <f t="shared" ca="1" si="14"/>
        <v>248</v>
      </c>
      <c r="G108" s="19">
        <f t="shared" ca="1" si="19"/>
        <v>8</v>
      </c>
      <c r="H108" s="19">
        <f ca="1">SUM(J$10:J107)-SUM(K$10:K108)</f>
        <v>1050</v>
      </c>
      <c r="I108" s="19">
        <f t="shared" ca="1" si="20"/>
        <v>1058</v>
      </c>
      <c r="J108" s="19">
        <f t="shared" ca="1" si="21"/>
        <v>0</v>
      </c>
      <c r="K108" s="19">
        <f t="shared" ca="1" si="17"/>
        <v>0</v>
      </c>
      <c r="L108" s="19">
        <f t="shared" ca="1" si="15"/>
        <v>0</v>
      </c>
      <c r="M108" s="1">
        <f ca="1">SUM($E$10:E108)-SUM($F$10:F108)</f>
        <v>0</v>
      </c>
      <c r="U108" s="1">
        <f t="shared" si="16"/>
        <v>900</v>
      </c>
    </row>
    <row r="109" spans="3:21" x14ac:dyDescent="0.25">
      <c r="C109" s="33">
        <v>100</v>
      </c>
      <c r="D109" s="19">
        <f t="shared" ca="1" si="18"/>
        <v>1058</v>
      </c>
      <c r="E109" s="19">
        <f t="shared" ca="1" si="0"/>
        <v>203</v>
      </c>
      <c r="F109" s="19">
        <f t="shared" ca="1" si="14"/>
        <v>203</v>
      </c>
      <c r="G109" s="19">
        <f t="shared" ca="1" si="19"/>
        <v>855</v>
      </c>
      <c r="H109" s="19">
        <f ca="1">SUM(J$10:J108)-SUM(K$10:K109)</f>
        <v>0</v>
      </c>
      <c r="I109" s="19">
        <f t="shared" ca="1" si="20"/>
        <v>855</v>
      </c>
      <c r="J109" s="19">
        <f t="shared" ca="1" si="21"/>
        <v>1050</v>
      </c>
      <c r="K109" s="19">
        <f t="shared" ca="1" si="17"/>
        <v>1050</v>
      </c>
      <c r="L109" s="19">
        <f t="shared" ca="1" si="15"/>
        <v>0</v>
      </c>
      <c r="M109" s="1">
        <f ca="1">SUM($E$10:E109)-SUM($F$10:F109)</f>
        <v>0</v>
      </c>
      <c r="U109" s="1">
        <f t="shared" si="16"/>
        <v>900</v>
      </c>
    </row>
    <row r="110" spans="3:21" x14ac:dyDescent="0.25">
      <c r="C110" s="33">
        <v>101</v>
      </c>
      <c r="D110" s="19">
        <f t="shared" ca="1" si="18"/>
        <v>855</v>
      </c>
      <c r="E110" s="19">
        <f t="shared" ca="1" si="0"/>
        <v>159</v>
      </c>
      <c r="F110" s="19">
        <f t="shared" ca="1" si="14"/>
        <v>159</v>
      </c>
      <c r="G110" s="19">
        <f t="shared" ca="1" si="19"/>
        <v>696</v>
      </c>
      <c r="H110" s="19">
        <f ca="1">SUM(J$10:J109)-SUM(K$10:K110)</f>
        <v>1050</v>
      </c>
      <c r="I110" s="19">
        <f t="shared" ca="1" si="20"/>
        <v>1746</v>
      </c>
      <c r="J110" s="19">
        <f t="shared" ca="1" si="21"/>
        <v>0</v>
      </c>
      <c r="K110" s="19">
        <f t="shared" ca="1" si="17"/>
        <v>0</v>
      </c>
      <c r="L110" s="19">
        <f t="shared" ca="1" si="15"/>
        <v>0</v>
      </c>
      <c r="M110" s="1">
        <f ca="1">SUM($E$10:E110)-SUM($F$10:F110)</f>
        <v>0</v>
      </c>
    </row>
    <row r="111" spans="3:21" x14ac:dyDescent="0.25">
      <c r="C111" s="33">
        <v>102</v>
      </c>
      <c r="D111" s="19">
        <f t="shared" ca="1" si="18"/>
        <v>696</v>
      </c>
      <c r="E111" s="19">
        <f t="shared" ca="1" si="0"/>
        <v>156</v>
      </c>
      <c r="F111" s="19">
        <f t="shared" ca="1" si="14"/>
        <v>156</v>
      </c>
      <c r="G111" s="19">
        <f t="shared" ca="1" si="19"/>
        <v>540</v>
      </c>
      <c r="H111" s="19">
        <f ca="1">SUM(J$10:J110)-SUM(K$10:K111)</f>
        <v>1050</v>
      </c>
      <c r="I111" s="19">
        <f t="shared" ca="1" si="20"/>
        <v>1590</v>
      </c>
      <c r="J111" s="19">
        <f t="shared" ca="1" si="21"/>
        <v>0</v>
      </c>
      <c r="K111" s="19">
        <f t="shared" ca="1" si="17"/>
        <v>0</v>
      </c>
      <c r="L111" s="19">
        <f t="shared" ca="1" si="15"/>
        <v>0</v>
      </c>
      <c r="M111" s="1">
        <f ca="1">SUM($E$10:E111)-SUM($F$10:F111)</f>
        <v>0</v>
      </c>
    </row>
    <row r="112" spans="3:21" x14ac:dyDescent="0.25">
      <c r="C112" s="33">
        <v>103</v>
      </c>
      <c r="D112" s="19">
        <f t="shared" ca="1" si="18"/>
        <v>540</v>
      </c>
      <c r="E112" s="19">
        <f t="shared" ca="1" si="0"/>
        <v>248</v>
      </c>
      <c r="F112" s="19">
        <f t="shared" ca="1" si="14"/>
        <v>248</v>
      </c>
      <c r="G112" s="19">
        <f t="shared" ca="1" si="19"/>
        <v>292</v>
      </c>
      <c r="H112" s="19">
        <f ca="1">SUM(J$10:J111)-SUM(K$10:K112)</f>
        <v>1050</v>
      </c>
      <c r="I112" s="19">
        <f t="shared" ca="1" si="20"/>
        <v>1342</v>
      </c>
      <c r="J112" s="19">
        <f t="shared" ca="1" si="21"/>
        <v>0</v>
      </c>
      <c r="K112" s="19">
        <f t="shared" ca="1" si="17"/>
        <v>0</v>
      </c>
      <c r="L112" s="19">
        <f t="shared" ca="1" si="15"/>
        <v>0</v>
      </c>
      <c r="M112" s="1">
        <f ca="1">SUM($E$10:E112)-SUM($F$10:F112)</f>
        <v>0</v>
      </c>
    </row>
    <row r="113" spans="3:13" x14ac:dyDescent="0.25">
      <c r="C113" s="33">
        <v>104</v>
      </c>
      <c r="D113" s="19">
        <f t="shared" ca="1" si="18"/>
        <v>292</v>
      </c>
      <c r="E113" s="19">
        <f t="shared" ca="1" si="0"/>
        <v>174</v>
      </c>
      <c r="F113" s="19">
        <f t="shared" ca="1" si="14"/>
        <v>174</v>
      </c>
      <c r="G113" s="19">
        <f t="shared" ca="1" si="19"/>
        <v>118</v>
      </c>
      <c r="H113" s="19">
        <f ca="1">SUM(J$10:J112)-SUM(K$10:K113)</f>
        <v>1050</v>
      </c>
      <c r="I113" s="19">
        <f t="shared" ca="1" si="20"/>
        <v>1168</v>
      </c>
      <c r="J113" s="19">
        <f t="shared" ca="1" si="21"/>
        <v>0</v>
      </c>
      <c r="K113" s="19">
        <f t="shared" ca="1" si="17"/>
        <v>0</v>
      </c>
      <c r="L113" s="19">
        <f t="shared" ca="1" si="15"/>
        <v>0</v>
      </c>
      <c r="M113" s="1">
        <f ca="1">SUM($E$10:E113)-SUM($F$10:F113)</f>
        <v>0</v>
      </c>
    </row>
    <row r="114" spans="3:13" x14ac:dyDescent="0.25">
      <c r="C114" s="33">
        <v>105</v>
      </c>
      <c r="D114" s="19">
        <f t="shared" ca="1" si="18"/>
        <v>1168</v>
      </c>
      <c r="E114" s="19">
        <f t="shared" ca="1" si="0"/>
        <v>173</v>
      </c>
      <c r="F114" s="19">
        <f t="shared" ca="1" si="14"/>
        <v>173</v>
      </c>
      <c r="G114" s="19">
        <f t="shared" ca="1" si="19"/>
        <v>995</v>
      </c>
      <c r="H114" s="19">
        <f ca="1">SUM(J$10:J113)-SUM(K$10:K114)</f>
        <v>0</v>
      </c>
      <c r="I114" s="19">
        <f t="shared" ca="1" si="20"/>
        <v>995</v>
      </c>
      <c r="J114" s="19">
        <f t="shared" ca="1" si="21"/>
        <v>0</v>
      </c>
      <c r="K114" s="19">
        <f t="shared" ca="1" si="17"/>
        <v>1050</v>
      </c>
      <c r="L114" s="19">
        <f t="shared" ca="1" si="15"/>
        <v>0</v>
      </c>
      <c r="M114" s="1">
        <f ca="1">SUM($E$10:E114)-SUM($F$10:F114)</f>
        <v>0</v>
      </c>
    </row>
    <row r="115" spans="3:13" x14ac:dyDescent="0.25">
      <c r="C115" s="33">
        <v>106</v>
      </c>
      <c r="D115" s="19">
        <f t="shared" ca="1" si="18"/>
        <v>995</v>
      </c>
      <c r="E115" s="19">
        <f t="shared" ca="1" si="0"/>
        <v>212</v>
      </c>
      <c r="F115" s="19">
        <f t="shared" ca="1" si="14"/>
        <v>212</v>
      </c>
      <c r="G115" s="19">
        <f t="shared" ca="1" si="19"/>
        <v>783</v>
      </c>
      <c r="H115" s="19">
        <f ca="1">SUM(J$10:J114)-SUM(K$10:K115)</f>
        <v>0</v>
      </c>
      <c r="I115" s="19">
        <f t="shared" ca="1" si="20"/>
        <v>783</v>
      </c>
      <c r="J115" s="19">
        <f t="shared" ca="1" si="21"/>
        <v>1050</v>
      </c>
      <c r="K115" s="19">
        <f t="shared" ca="1" si="17"/>
        <v>0</v>
      </c>
      <c r="L115" s="19">
        <f t="shared" ca="1" si="15"/>
        <v>0</v>
      </c>
      <c r="M115" s="1">
        <f ca="1">SUM($E$10:E115)-SUM($F$10:F115)</f>
        <v>0</v>
      </c>
    </row>
    <row r="116" spans="3:13" x14ac:dyDescent="0.25">
      <c r="C116" s="33">
        <v>107</v>
      </c>
      <c r="D116" s="19">
        <f t="shared" ca="1" si="18"/>
        <v>783</v>
      </c>
      <c r="E116" s="19">
        <f t="shared" ca="1" si="0"/>
        <v>233</v>
      </c>
      <c r="F116" s="19">
        <f t="shared" ca="1" si="14"/>
        <v>233</v>
      </c>
      <c r="G116" s="19">
        <f t="shared" ca="1" si="19"/>
        <v>550</v>
      </c>
      <c r="H116" s="19">
        <f ca="1">SUM(J$10:J115)-SUM(K$10:K116)</f>
        <v>1050</v>
      </c>
      <c r="I116" s="19">
        <f t="shared" ca="1" si="20"/>
        <v>1600</v>
      </c>
      <c r="J116" s="19">
        <f t="shared" ca="1" si="21"/>
        <v>0</v>
      </c>
      <c r="K116" s="19">
        <f t="shared" ca="1" si="17"/>
        <v>0</v>
      </c>
      <c r="L116" s="19">
        <f t="shared" ca="1" si="15"/>
        <v>0</v>
      </c>
      <c r="M116" s="1">
        <f ca="1">SUM($E$10:E116)-SUM($F$10:F116)</f>
        <v>0</v>
      </c>
    </row>
    <row r="117" spans="3:13" x14ac:dyDescent="0.25">
      <c r="C117" s="33">
        <v>108</v>
      </c>
      <c r="D117" s="19">
        <f t="shared" ca="1" si="18"/>
        <v>550</v>
      </c>
      <c r="E117" s="19">
        <f t="shared" ca="1" si="0"/>
        <v>215</v>
      </c>
      <c r="F117" s="19">
        <f t="shared" ca="1" si="14"/>
        <v>215</v>
      </c>
      <c r="G117" s="19">
        <f t="shared" ca="1" si="19"/>
        <v>335</v>
      </c>
      <c r="H117" s="19">
        <f ca="1">SUM(J$10:J116)-SUM(K$10:K117)</f>
        <v>1050</v>
      </c>
      <c r="I117" s="19">
        <f t="shared" ca="1" si="20"/>
        <v>1385</v>
      </c>
      <c r="J117" s="19">
        <f t="shared" ca="1" si="21"/>
        <v>0</v>
      </c>
      <c r="K117" s="19">
        <f t="shared" ca="1" si="17"/>
        <v>0</v>
      </c>
      <c r="L117" s="19">
        <f t="shared" ca="1" si="15"/>
        <v>0</v>
      </c>
      <c r="M117" s="1">
        <f ca="1">SUM($E$10:E117)-SUM($F$10:F117)</f>
        <v>0</v>
      </c>
    </row>
    <row r="118" spans="3:13" x14ac:dyDescent="0.25">
      <c r="C118" s="33">
        <v>109</v>
      </c>
      <c r="D118" s="19">
        <f t="shared" ca="1" si="18"/>
        <v>335</v>
      </c>
      <c r="E118" s="19">
        <f t="shared" ca="1" si="0"/>
        <v>198</v>
      </c>
      <c r="F118" s="19">
        <f t="shared" ca="1" si="14"/>
        <v>198</v>
      </c>
      <c r="G118" s="19">
        <f t="shared" ca="1" si="19"/>
        <v>137</v>
      </c>
      <c r="H118" s="19">
        <f ca="1">SUM(J$10:J117)-SUM(K$10:K118)</f>
        <v>1050</v>
      </c>
      <c r="I118" s="19">
        <f t="shared" ca="1" si="20"/>
        <v>1187</v>
      </c>
      <c r="J118" s="19">
        <f t="shared" ca="1" si="21"/>
        <v>0</v>
      </c>
      <c r="K118" s="19">
        <f t="shared" ca="1" si="17"/>
        <v>0</v>
      </c>
      <c r="L118" s="19">
        <f t="shared" ca="1" si="15"/>
        <v>0</v>
      </c>
      <c r="M118" s="1">
        <f ca="1">SUM($E$10:E118)-SUM($F$10:F118)</f>
        <v>0</v>
      </c>
    </row>
    <row r="119" spans="3:13" x14ac:dyDescent="0.25">
      <c r="C119" s="33">
        <v>110</v>
      </c>
      <c r="D119" s="19">
        <f t="shared" ca="1" si="18"/>
        <v>137</v>
      </c>
      <c r="E119" s="19">
        <f t="shared" ca="1" si="0"/>
        <v>222</v>
      </c>
      <c r="F119" s="19">
        <f t="shared" ca="1" si="14"/>
        <v>137</v>
      </c>
      <c r="G119" s="19">
        <f t="shared" ca="1" si="19"/>
        <v>-85</v>
      </c>
      <c r="H119" s="19">
        <f ca="1">SUM(J$10:J118)-SUM(K$10:K119)</f>
        <v>1050</v>
      </c>
      <c r="I119" s="19">
        <f t="shared" ca="1" si="20"/>
        <v>965</v>
      </c>
      <c r="J119" s="19">
        <f t="shared" ca="1" si="21"/>
        <v>0</v>
      </c>
      <c r="K119" s="19">
        <f t="shared" ca="1" si="17"/>
        <v>0</v>
      </c>
      <c r="L119" s="19">
        <f t="shared" ca="1" si="15"/>
        <v>85</v>
      </c>
      <c r="M119" s="1">
        <f ca="1">SUM($E$10:E119)-SUM($F$10:F119)</f>
        <v>85</v>
      </c>
    </row>
    <row r="120" spans="3:13" x14ac:dyDescent="0.25">
      <c r="C120" s="33">
        <v>111</v>
      </c>
      <c r="D120" s="19">
        <f t="shared" ca="1" si="18"/>
        <v>965</v>
      </c>
      <c r="E120" s="19">
        <f t="shared" ca="1" si="0"/>
        <v>174</v>
      </c>
      <c r="F120" s="19">
        <f t="shared" ca="1" si="14"/>
        <v>259</v>
      </c>
      <c r="G120" s="19">
        <f t="shared" ca="1" si="19"/>
        <v>791</v>
      </c>
      <c r="H120" s="19">
        <f ca="1">SUM(J$10:J119)-SUM(K$10:K120)</f>
        <v>0</v>
      </c>
      <c r="I120" s="19">
        <f t="shared" ca="1" si="20"/>
        <v>791</v>
      </c>
      <c r="J120" s="19">
        <f t="shared" ca="1" si="21"/>
        <v>1050</v>
      </c>
      <c r="K120" s="19">
        <f t="shared" ca="1" si="17"/>
        <v>1050</v>
      </c>
      <c r="L120" s="19">
        <f t="shared" ca="1" si="15"/>
        <v>0</v>
      </c>
      <c r="M120" s="1">
        <f ca="1">SUM($E$10:E120)-SUM($F$10:F120)</f>
        <v>0</v>
      </c>
    </row>
    <row r="121" spans="3:13" x14ac:dyDescent="0.25">
      <c r="C121" s="33">
        <v>112</v>
      </c>
      <c r="D121" s="19">
        <f t="shared" ca="1" si="18"/>
        <v>791</v>
      </c>
      <c r="E121" s="19">
        <f t="shared" ca="1" si="0"/>
        <v>167</v>
      </c>
      <c r="F121" s="19">
        <f t="shared" ca="1" si="14"/>
        <v>167</v>
      </c>
      <c r="G121" s="19">
        <f t="shared" ca="1" si="19"/>
        <v>624</v>
      </c>
      <c r="H121" s="19">
        <f ca="1">SUM(J$10:J120)-SUM(K$10:K121)</f>
        <v>1050</v>
      </c>
      <c r="I121" s="19">
        <f t="shared" ca="1" si="20"/>
        <v>1674</v>
      </c>
      <c r="J121" s="19">
        <f t="shared" ca="1" si="21"/>
        <v>0</v>
      </c>
      <c r="K121" s="19">
        <f t="shared" ca="1" si="17"/>
        <v>0</v>
      </c>
      <c r="L121" s="19">
        <f t="shared" ca="1" si="15"/>
        <v>0</v>
      </c>
      <c r="M121" s="1">
        <f ca="1">SUM($E$10:E121)-SUM($F$10:F121)</f>
        <v>0</v>
      </c>
    </row>
    <row r="122" spans="3:13" x14ac:dyDescent="0.25">
      <c r="C122" s="33">
        <v>113</v>
      </c>
      <c r="D122" s="19">
        <f t="shared" ca="1" si="18"/>
        <v>624</v>
      </c>
      <c r="E122" s="19">
        <f t="shared" ca="1" si="0"/>
        <v>182</v>
      </c>
      <c r="F122" s="19">
        <f t="shared" ca="1" si="14"/>
        <v>182</v>
      </c>
      <c r="G122" s="19">
        <f t="shared" ca="1" si="19"/>
        <v>442</v>
      </c>
      <c r="H122" s="19">
        <f ca="1">SUM(J$10:J121)-SUM(K$10:K122)</f>
        <v>1050</v>
      </c>
      <c r="I122" s="19">
        <f t="shared" ca="1" si="20"/>
        <v>1492</v>
      </c>
      <c r="J122" s="19">
        <f t="shared" ca="1" si="21"/>
        <v>0</v>
      </c>
      <c r="K122" s="19">
        <f t="shared" ca="1" si="17"/>
        <v>0</v>
      </c>
      <c r="L122" s="19">
        <f t="shared" ca="1" si="15"/>
        <v>0</v>
      </c>
      <c r="M122" s="1">
        <f ca="1">SUM($E$10:E122)-SUM($F$10:F122)</f>
        <v>0</v>
      </c>
    </row>
    <row r="123" spans="3:13" x14ac:dyDescent="0.25">
      <c r="C123" s="33">
        <v>114</v>
      </c>
      <c r="D123" s="19">
        <f t="shared" ca="1" si="18"/>
        <v>442</v>
      </c>
      <c r="E123" s="19">
        <f t="shared" ca="1" si="0"/>
        <v>272</v>
      </c>
      <c r="F123" s="19">
        <f t="shared" ca="1" si="14"/>
        <v>272</v>
      </c>
      <c r="G123" s="19">
        <f t="shared" ca="1" si="19"/>
        <v>170</v>
      </c>
      <c r="H123" s="19">
        <f ca="1">SUM(J$10:J122)-SUM(K$10:K123)</f>
        <v>1050</v>
      </c>
      <c r="I123" s="19">
        <f t="shared" ca="1" si="20"/>
        <v>1220</v>
      </c>
      <c r="J123" s="19">
        <f t="shared" ca="1" si="21"/>
        <v>0</v>
      </c>
      <c r="K123" s="19">
        <f t="shared" ca="1" si="17"/>
        <v>0</v>
      </c>
      <c r="L123" s="19">
        <f t="shared" ca="1" si="15"/>
        <v>0</v>
      </c>
      <c r="M123" s="1">
        <f ca="1">SUM($E$10:E123)-SUM($F$10:F123)</f>
        <v>0</v>
      </c>
    </row>
    <row r="124" spans="3:13" x14ac:dyDescent="0.25">
      <c r="C124" s="33">
        <v>115</v>
      </c>
      <c r="D124" s="19">
        <f t="shared" ca="1" si="18"/>
        <v>170</v>
      </c>
      <c r="E124" s="19">
        <f t="shared" ca="1" si="0"/>
        <v>230</v>
      </c>
      <c r="F124" s="19">
        <f t="shared" ca="1" si="14"/>
        <v>170</v>
      </c>
      <c r="G124" s="19">
        <f t="shared" ca="1" si="19"/>
        <v>-60</v>
      </c>
      <c r="H124" s="19">
        <f ca="1">SUM(J$10:J123)-SUM(K$10:K124)</f>
        <v>1050</v>
      </c>
      <c r="I124" s="19">
        <f t="shared" ca="1" si="20"/>
        <v>990</v>
      </c>
      <c r="J124" s="19">
        <f t="shared" ca="1" si="21"/>
        <v>0</v>
      </c>
      <c r="K124" s="19">
        <f t="shared" ca="1" si="17"/>
        <v>0</v>
      </c>
      <c r="L124" s="19">
        <f t="shared" ca="1" si="15"/>
        <v>60</v>
      </c>
      <c r="M124" s="1">
        <f ca="1">SUM($E$10:E124)-SUM($F$10:F124)</f>
        <v>60</v>
      </c>
    </row>
    <row r="125" spans="3:13" x14ac:dyDescent="0.25">
      <c r="C125" s="33">
        <v>116</v>
      </c>
      <c r="D125" s="19">
        <f t="shared" ca="1" si="18"/>
        <v>990</v>
      </c>
      <c r="E125" s="19">
        <f t="shared" ca="1" si="0"/>
        <v>244</v>
      </c>
      <c r="F125" s="19">
        <f t="shared" ca="1" si="14"/>
        <v>304</v>
      </c>
      <c r="G125" s="19">
        <f t="shared" ca="1" si="19"/>
        <v>746</v>
      </c>
      <c r="H125" s="19">
        <f ca="1">SUM(J$10:J124)-SUM(K$10:K125)</f>
        <v>0</v>
      </c>
      <c r="I125" s="19">
        <f t="shared" ca="1" si="20"/>
        <v>746</v>
      </c>
      <c r="J125" s="19">
        <f t="shared" ca="1" si="21"/>
        <v>1050</v>
      </c>
      <c r="K125" s="19">
        <f t="shared" ca="1" si="17"/>
        <v>1050</v>
      </c>
      <c r="L125" s="19">
        <f t="shared" ca="1" si="15"/>
        <v>0</v>
      </c>
      <c r="M125" s="1">
        <f ca="1">SUM($E$10:E125)-SUM($F$10:F125)</f>
        <v>0</v>
      </c>
    </row>
    <row r="126" spans="3:13" x14ac:dyDescent="0.25">
      <c r="C126" s="33">
        <v>117</v>
      </c>
      <c r="D126" s="19">
        <f t="shared" ca="1" si="18"/>
        <v>746</v>
      </c>
      <c r="E126" s="19">
        <f t="shared" ca="1" si="0"/>
        <v>207</v>
      </c>
      <c r="F126" s="19">
        <f t="shared" ca="1" si="14"/>
        <v>207</v>
      </c>
      <c r="G126" s="19">
        <f t="shared" ca="1" si="19"/>
        <v>539</v>
      </c>
      <c r="H126" s="19">
        <f ca="1">SUM(J$10:J125)-SUM(K$10:K126)</f>
        <v>1050</v>
      </c>
      <c r="I126" s="19">
        <f t="shared" ca="1" si="20"/>
        <v>1589</v>
      </c>
      <c r="J126" s="19">
        <f t="shared" ca="1" si="21"/>
        <v>0</v>
      </c>
      <c r="K126" s="19">
        <f t="shared" ca="1" si="17"/>
        <v>0</v>
      </c>
      <c r="L126" s="19">
        <f t="shared" ca="1" si="15"/>
        <v>0</v>
      </c>
      <c r="M126" s="1">
        <f ca="1">SUM($E$10:E126)-SUM($F$10:F126)</f>
        <v>0</v>
      </c>
    </row>
    <row r="127" spans="3:13" x14ac:dyDescent="0.25">
      <c r="C127" s="33">
        <v>118</v>
      </c>
      <c r="D127" s="19">
        <f t="shared" ca="1" si="18"/>
        <v>539</v>
      </c>
      <c r="E127" s="19">
        <f t="shared" ca="1" si="0"/>
        <v>179</v>
      </c>
      <c r="F127" s="19">
        <f t="shared" ca="1" si="14"/>
        <v>179</v>
      </c>
      <c r="G127" s="19">
        <f t="shared" ca="1" si="19"/>
        <v>360</v>
      </c>
      <c r="H127" s="19">
        <f ca="1">SUM(J$10:J126)-SUM(K$10:K127)</f>
        <v>1050</v>
      </c>
      <c r="I127" s="19">
        <f t="shared" ca="1" si="20"/>
        <v>1410</v>
      </c>
      <c r="J127" s="19">
        <f t="shared" ca="1" si="21"/>
        <v>0</v>
      </c>
      <c r="K127" s="19">
        <f t="shared" ca="1" si="17"/>
        <v>0</v>
      </c>
      <c r="L127" s="19">
        <f t="shared" ca="1" si="15"/>
        <v>0</v>
      </c>
      <c r="M127" s="1">
        <f ca="1">SUM($E$10:E127)-SUM($F$10:F127)</f>
        <v>0</v>
      </c>
    </row>
    <row r="128" spans="3:13" x14ac:dyDescent="0.25">
      <c r="C128" s="33">
        <v>119</v>
      </c>
      <c r="D128" s="19">
        <f t="shared" ca="1" si="18"/>
        <v>360</v>
      </c>
      <c r="E128" s="19">
        <f t="shared" ca="1" si="0"/>
        <v>202</v>
      </c>
      <c r="F128" s="19">
        <f t="shared" ca="1" si="14"/>
        <v>202</v>
      </c>
      <c r="G128" s="19">
        <f t="shared" ca="1" si="19"/>
        <v>158</v>
      </c>
      <c r="H128" s="19">
        <f ca="1">SUM(J$10:J127)-SUM(K$10:K128)</f>
        <v>1050</v>
      </c>
      <c r="I128" s="19">
        <f t="shared" ca="1" si="20"/>
        <v>1208</v>
      </c>
      <c r="J128" s="19">
        <f t="shared" ca="1" si="21"/>
        <v>0</v>
      </c>
      <c r="K128" s="19">
        <f t="shared" ca="1" si="17"/>
        <v>0</v>
      </c>
      <c r="L128" s="19">
        <f t="shared" ca="1" si="15"/>
        <v>0</v>
      </c>
      <c r="M128" s="1">
        <f ca="1">SUM($E$10:E128)-SUM($F$10:F128)</f>
        <v>0</v>
      </c>
    </row>
    <row r="129" spans="3:13" x14ac:dyDescent="0.25">
      <c r="C129" s="33">
        <v>120</v>
      </c>
      <c r="D129" s="19">
        <f t="shared" ca="1" si="18"/>
        <v>158</v>
      </c>
      <c r="E129" s="19">
        <f t="shared" ca="1" si="0"/>
        <v>173</v>
      </c>
      <c r="F129" s="19">
        <f t="shared" ca="1" si="14"/>
        <v>158</v>
      </c>
      <c r="G129" s="19">
        <f t="shared" ca="1" si="19"/>
        <v>-15</v>
      </c>
      <c r="H129" s="19">
        <f ca="1">SUM(J$10:J128)-SUM(K$10:K129)</f>
        <v>1050</v>
      </c>
      <c r="I129" s="19">
        <f t="shared" ca="1" si="20"/>
        <v>1035</v>
      </c>
      <c r="J129" s="19">
        <f t="shared" ca="1" si="21"/>
        <v>0</v>
      </c>
      <c r="K129" s="19">
        <f t="shared" ca="1" si="17"/>
        <v>0</v>
      </c>
      <c r="L129" s="19">
        <f t="shared" ca="1" si="15"/>
        <v>15</v>
      </c>
      <c r="M129" s="1">
        <f ca="1">SUM($E$10:E129)-SUM($F$10:F129)</f>
        <v>15</v>
      </c>
    </row>
    <row r="130" spans="3:13" x14ac:dyDescent="0.25">
      <c r="C130" s="33">
        <v>121</v>
      </c>
      <c r="D130" s="19">
        <f t="shared" ca="1" si="18"/>
        <v>1035</v>
      </c>
      <c r="E130" s="19">
        <f t="shared" ca="1" si="0"/>
        <v>214</v>
      </c>
      <c r="F130" s="19">
        <f t="shared" ca="1" si="14"/>
        <v>229</v>
      </c>
      <c r="G130" s="19">
        <f t="shared" ca="1" si="19"/>
        <v>821</v>
      </c>
      <c r="H130" s="19">
        <f ca="1">SUM(J$10:J129)-SUM(K$10:K130)</f>
        <v>0</v>
      </c>
      <c r="I130" s="19">
        <f t="shared" ca="1" si="20"/>
        <v>821</v>
      </c>
      <c r="J130" s="19">
        <f t="shared" ca="1" si="21"/>
        <v>1050</v>
      </c>
      <c r="K130" s="19">
        <f t="shared" ca="1" si="17"/>
        <v>1050</v>
      </c>
      <c r="L130" s="19">
        <f t="shared" ca="1" si="15"/>
        <v>0</v>
      </c>
      <c r="M130" s="1">
        <f ca="1">SUM($E$10:E130)-SUM($F$10:F130)</f>
        <v>0</v>
      </c>
    </row>
    <row r="131" spans="3:13" x14ac:dyDescent="0.25">
      <c r="C131" s="33">
        <v>122</v>
      </c>
      <c r="D131" s="19">
        <f t="shared" ca="1" si="18"/>
        <v>821</v>
      </c>
      <c r="E131" s="19">
        <f t="shared" ca="1" si="0"/>
        <v>176</v>
      </c>
      <c r="F131" s="19">
        <f t="shared" ca="1" si="14"/>
        <v>176</v>
      </c>
      <c r="G131" s="19">
        <f t="shared" ca="1" si="19"/>
        <v>645</v>
      </c>
      <c r="H131" s="19">
        <f ca="1">SUM(J$10:J130)-SUM(K$10:K131)</f>
        <v>1050</v>
      </c>
      <c r="I131" s="19">
        <f t="shared" ca="1" si="20"/>
        <v>1695</v>
      </c>
      <c r="J131" s="19">
        <f t="shared" ca="1" si="21"/>
        <v>0</v>
      </c>
      <c r="K131" s="19">
        <f t="shared" ca="1" si="17"/>
        <v>0</v>
      </c>
      <c r="L131" s="19">
        <f t="shared" ca="1" si="15"/>
        <v>0</v>
      </c>
      <c r="M131" s="1">
        <f ca="1">SUM($E$10:E131)-SUM($F$10:F131)</f>
        <v>0</v>
      </c>
    </row>
    <row r="132" spans="3:13" x14ac:dyDescent="0.25">
      <c r="C132" s="33">
        <v>123</v>
      </c>
      <c r="D132" s="19">
        <f t="shared" ca="1" si="18"/>
        <v>645</v>
      </c>
      <c r="E132" s="19">
        <f t="shared" ca="1" si="0"/>
        <v>229</v>
      </c>
      <c r="F132" s="19">
        <f t="shared" ca="1" si="14"/>
        <v>229</v>
      </c>
      <c r="G132" s="19">
        <f t="shared" ca="1" si="19"/>
        <v>416</v>
      </c>
      <c r="H132" s="19">
        <f ca="1">SUM(J$10:J131)-SUM(K$10:K132)</f>
        <v>1050</v>
      </c>
      <c r="I132" s="19">
        <f t="shared" ca="1" si="20"/>
        <v>1466</v>
      </c>
      <c r="J132" s="19">
        <f t="shared" ca="1" si="21"/>
        <v>0</v>
      </c>
      <c r="K132" s="19">
        <f t="shared" ca="1" si="17"/>
        <v>0</v>
      </c>
      <c r="L132" s="19">
        <f t="shared" ca="1" si="15"/>
        <v>0</v>
      </c>
      <c r="M132" s="1">
        <f ca="1">SUM($E$10:E132)-SUM($F$10:F132)</f>
        <v>0</v>
      </c>
    </row>
    <row r="133" spans="3:13" x14ac:dyDescent="0.25">
      <c r="C133" s="33">
        <v>124</v>
      </c>
      <c r="D133" s="19">
        <f t="shared" ca="1" si="18"/>
        <v>416</v>
      </c>
      <c r="E133" s="19">
        <f t="shared" ca="1" si="0"/>
        <v>203</v>
      </c>
      <c r="F133" s="19">
        <f t="shared" ca="1" si="14"/>
        <v>203</v>
      </c>
      <c r="G133" s="19">
        <f t="shared" ca="1" si="19"/>
        <v>213</v>
      </c>
      <c r="H133" s="19">
        <f ca="1">SUM(J$10:J132)-SUM(K$10:K133)</f>
        <v>1050</v>
      </c>
      <c r="I133" s="19">
        <f t="shared" ca="1" si="20"/>
        <v>1263</v>
      </c>
      <c r="J133" s="19">
        <f t="shared" ca="1" si="21"/>
        <v>0</v>
      </c>
      <c r="K133" s="19">
        <f t="shared" ca="1" si="17"/>
        <v>0</v>
      </c>
      <c r="L133" s="19">
        <f t="shared" ca="1" si="15"/>
        <v>0</v>
      </c>
      <c r="M133" s="1">
        <f ca="1">SUM($E$10:E133)-SUM($F$10:F133)</f>
        <v>0</v>
      </c>
    </row>
    <row r="134" spans="3:13" x14ac:dyDescent="0.25">
      <c r="C134" s="33">
        <v>125</v>
      </c>
      <c r="D134" s="19">
        <f t="shared" ca="1" si="18"/>
        <v>213</v>
      </c>
      <c r="E134" s="19">
        <f t="shared" ca="1" si="0"/>
        <v>196</v>
      </c>
      <c r="F134" s="19">
        <f t="shared" ca="1" si="14"/>
        <v>196</v>
      </c>
      <c r="G134" s="19">
        <f t="shared" ca="1" si="19"/>
        <v>17</v>
      </c>
      <c r="H134" s="19">
        <f ca="1">SUM(J$10:J133)-SUM(K$10:K134)</f>
        <v>1050</v>
      </c>
      <c r="I134" s="19">
        <f t="shared" ca="1" si="20"/>
        <v>1067</v>
      </c>
      <c r="J134" s="19">
        <f t="shared" ca="1" si="21"/>
        <v>0</v>
      </c>
      <c r="K134" s="19">
        <f t="shared" ca="1" si="17"/>
        <v>0</v>
      </c>
      <c r="L134" s="19">
        <f t="shared" ca="1" si="15"/>
        <v>0</v>
      </c>
      <c r="M134" s="1">
        <f ca="1">SUM($E$10:E134)-SUM($F$10:F134)</f>
        <v>0</v>
      </c>
    </row>
    <row r="135" spans="3:13" x14ac:dyDescent="0.25">
      <c r="C135" s="33">
        <v>126</v>
      </c>
      <c r="D135" s="19">
        <f t="shared" ca="1" si="18"/>
        <v>1067</v>
      </c>
      <c r="E135" s="19">
        <f t="shared" ca="1" si="0"/>
        <v>194</v>
      </c>
      <c r="F135" s="19">
        <f t="shared" ca="1" si="14"/>
        <v>194</v>
      </c>
      <c r="G135" s="19">
        <f t="shared" ca="1" si="19"/>
        <v>873</v>
      </c>
      <c r="H135" s="19">
        <f ca="1">SUM(J$10:J134)-SUM(K$10:K135)</f>
        <v>0</v>
      </c>
      <c r="I135" s="19">
        <f t="shared" ca="1" si="20"/>
        <v>873</v>
      </c>
      <c r="J135" s="19">
        <f t="shared" ca="1" si="21"/>
        <v>1050</v>
      </c>
      <c r="K135" s="19">
        <f t="shared" ca="1" si="17"/>
        <v>1050</v>
      </c>
      <c r="L135" s="19">
        <f t="shared" ca="1" si="15"/>
        <v>0</v>
      </c>
      <c r="M135" s="1">
        <f ca="1">SUM($E$10:E135)-SUM($F$10:F135)</f>
        <v>0</v>
      </c>
    </row>
    <row r="136" spans="3:13" x14ac:dyDescent="0.25">
      <c r="C136" s="33">
        <v>127</v>
      </c>
      <c r="D136" s="19">
        <f t="shared" ca="1" si="18"/>
        <v>873</v>
      </c>
      <c r="E136" s="19">
        <f t="shared" ca="1" si="0"/>
        <v>189</v>
      </c>
      <c r="F136" s="19">
        <f t="shared" ca="1" si="14"/>
        <v>189</v>
      </c>
      <c r="G136" s="19">
        <f t="shared" ca="1" si="19"/>
        <v>684</v>
      </c>
      <c r="H136" s="19">
        <f ca="1">SUM(J$10:J135)-SUM(K$10:K136)</f>
        <v>1050</v>
      </c>
      <c r="I136" s="19">
        <f t="shared" ca="1" si="20"/>
        <v>1734</v>
      </c>
      <c r="J136" s="19">
        <f t="shared" ca="1" si="21"/>
        <v>0</v>
      </c>
      <c r="K136" s="19">
        <f t="shared" ca="1" si="17"/>
        <v>0</v>
      </c>
      <c r="L136" s="19">
        <f t="shared" ca="1" si="15"/>
        <v>0</v>
      </c>
      <c r="M136" s="1">
        <f ca="1">SUM($E$10:E136)-SUM($F$10:F136)</f>
        <v>0</v>
      </c>
    </row>
    <row r="137" spans="3:13" x14ac:dyDescent="0.25">
      <c r="C137" s="33">
        <v>128</v>
      </c>
      <c r="D137" s="19">
        <f t="shared" ca="1" si="18"/>
        <v>684</v>
      </c>
      <c r="E137" s="19">
        <f t="shared" ca="1" si="0"/>
        <v>214</v>
      </c>
      <c r="F137" s="19">
        <f t="shared" ca="1" si="14"/>
        <v>214</v>
      </c>
      <c r="G137" s="19">
        <f t="shared" ca="1" si="19"/>
        <v>470</v>
      </c>
      <c r="H137" s="19">
        <f ca="1">SUM(J$10:J136)-SUM(K$10:K137)</f>
        <v>1050</v>
      </c>
      <c r="I137" s="19">
        <f t="shared" ca="1" si="20"/>
        <v>1520</v>
      </c>
      <c r="J137" s="19">
        <f t="shared" ca="1" si="21"/>
        <v>0</v>
      </c>
      <c r="K137" s="19">
        <f t="shared" ca="1" si="17"/>
        <v>0</v>
      </c>
      <c r="L137" s="19">
        <f t="shared" ca="1" si="15"/>
        <v>0</v>
      </c>
      <c r="M137" s="1">
        <f ca="1">SUM($E$10:E137)-SUM($F$10:F137)</f>
        <v>0</v>
      </c>
    </row>
    <row r="138" spans="3:13" x14ac:dyDescent="0.25">
      <c r="C138" s="33">
        <v>129</v>
      </c>
      <c r="D138" s="19">
        <f t="shared" ca="1" si="18"/>
        <v>470</v>
      </c>
      <c r="E138" s="19">
        <f t="shared" ca="1" si="0"/>
        <v>194</v>
      </c>
      <c r="F138" s="19">
        <f t="shared" ref="F138:F201" ca="1" si="22">IF(D138&gt;0,MIN(D138,E138),0)+IF(AND(G137&lt;0,K138&gt;0),IF(ABS(G137)&gt;$E$6,$E$6,-G137),0)</f>
        <v>194</v>
      </c>
      <c r="G138" s="19">
        <f t="shared" ca="1" si="19"/>
        <v>276</v>
      </c>
      <c r="H138" s="19">
        <f ca="1">SUM(J$10:J137)-SUM(K$10:K138)</f>
        <v>1050</v>
      </c>
      <c r="I138" s="19">
        <f t="shared" ca="1" si="20"/>
        <v>1326</v>
      </c>
      <c r="J138" s="19">
        <f t="shared" ca="1" si="21"/>
        <v>0</v>
      </c>
      <c r="K138" s="19">
        <f t="shared" ca="1" si="17"/>
        <v>0</v>
      </c>
      <c r="L138" s="19">
        <f t="shared" ca="1" si="15"/>
        <v>0</v>
      </c>
      <c r="M138" s="1">
        <f ca="1">SUM($E$10:E138)-SUM($F$10:F138)</f>
        <v>0</v>
      </c>
    </row>
    <row r="139" spans="3:13" x14ac:dyDescent="0.25">
      <c r="C139" s="33">
        <v>130</v>
      </c>
      <c r="D139" s="19">
        <f t="shared" ca="1" si="18"/>
        <v>276</v>
      </c>
      <c r="E139" s="19">
        <f t="shared" ca="1" si="0"/>
        <v>214</v>
      </c>
      <c r="F139" s="19">
        <f t="shared" ca="1" si="22"/>
        <v>214</v>
      </c>
      <c r="G139" s="19">
        <f t="shared" ca="1" si="19"/>
        <v>62</v>
      </c>
      <c r="H139" s="19">
        <f ca="1">SUM(J$10:J138)-SUM(K$10:K139)</f>
        <v>1050</v>
      </c>
      <c r="I139" s="19">
        <f t="shared" ca="1" si="20"/>
        <v>1112</v>
      </c>
      <c r="J139" s="19">
        <f t="shared" ca="1" si="21"/>
        <v>0</v>
      </c>
      <c r="K139" s="19">
        <f t="shared" ca="1" si="17"/>
        <v>0</v>
      </c>
      <c r="L139" s="19">
        <f t="shared" ref="L139:L202" ca="1" si="23">IF(M139&gt;M138,M139-M138,0)</f>
        <v>0</v>
      </c>
      <c r="M139" s="1">
        <f ca="1">SUM($E$10:E139)-SUM($F$10:F139)</f>
        <v>0</v>
      </c>
    </row>
    <row r="140" spans="3:13" x14ac:dyDescent="0.25">
      <c r="C140" s="33">
        <v>131</v>
      </c>
      <c r="D140" s="19">
        <f t="shared" ca="1" si="18"/>
        <v>1112</v>
      </c>
      <c r="E140" s="19">
        <f t="shared" ca="1" si="0"/>
        <v>196</v>
      </c>
      <c r="F140" s="19">
        <f t="shared" ca="1" si="22"/>
        <v>196</v>
      </c>
      <c r="G140" s="19">
        <f t="shared" ca="1" si="19"/>
        <v>916</v>
      </c>
      <c r="H140" s="19">
        <f ca="1">SUM(J$10:J139)-SUM(K$10:K140)</f>
        <v>0</v>
      </c>
      <c r="I140" s="19">
        <f t="shared" ca="1" si="20"/>
        <v>916</v>
      </c>
      <c r="J140" s="19">
        <f t="shared" ca="1" si="21"/>
        <v>0</v>
      </c>
      <c r="K140" s="19">
        <f t="shared" ca="1" si="17"/>
        <v>1050</v>
      </c>
      <c r="L140" s="19">
        <f t="shared" ca="1" si="23"/>
        <v>0</v>
      </c>
      <c r="M140" s="1">
        <f ca="1">SUM($E$10:E140)-SUM($F$10:F140)</f>
        <v>0</v>
      </c>
    </row>
    <row r="141" spans="3:13" x14ac:dyDescent="0.25">
      <c r="C141" s="33">
        <v>132</v>
      </c>
      <c r="D141" s="19">
        <f t="shared" ca="1" si="18"/>
        <v>916</v>
      </c>
      <c r="E141" s="19">
        <f t="shared" ca="1" si="0"/>
        <v>209</v>
      </c>
      <c r="F141" s="19">
        <f t="shared" ca="1" si="22"/>
        <v>209</v>
      </c>
      <c r="G141" s="19">
        <f t="shared" ca="1" si="19"/>
        <v>707</v>
      </c>
      <c r="H141" s="19">
        <f ca="1">SUM(J$10:J140)-SUM(K$10:K141)</f>
        <v>0</v>
      </c>
      <c r="I141" s="19">
        <f t="shared" ca="1" si="20"/>
        <v>707</v>
      </c>
      <c r="J141" s="19">
        <f t="shared" ca="1" si="21"/>
        <v>1050</v>
      </c>
      <c r="K141" s="19">
        <f t="shared" ca="1" si="17"/>
        <v>0</v>
      </c>
      <c r="L141" s="19">
        <f t="shared" ca="1" si="23"/>
        <v>0</v>
      </c>
      <c r="M141" s="1">
        <f ca="1">SUM($E$10:E141)-SUM($F$10:F141)</f>
        <v>0</v>
      </c>
    </row>
    <row r="142" spans="3:13" x14ac:dyDescent="0.25">
      <c r="C142" s="33">
        <v>133</v>
      </c>
      <c r="D142" s="19">
        <f t="shared" ca="1" si="18"/>
        <v>707</v>
      </c>
      <c r="E142" s="19">
        <f t="shared" ca="1" si="0"/>
        <v>230</v>
      </c>
      <c r="F142" s="19">
        <f t="shared" ca="1" si="22"/>
        <v>230</v>
      </c>
      <c r="G142" s="19">
        <f t="shared" ca="1" si="19"/>
        <v>477</v>
      </c>
      <c r="H142" s="19">
        <f ca="1">SUM(J$10:J141)-SUM(K$10:K142)</f>
        <v>1050</v>
      </c>
      <c r="I142" s="19">
        <f t="shared" ca="1" si="20"/>
        <v>1527</v>
      </c>
      <c r="J142" s="19">
        <f t="shared" ca="1" si="21"/>
        <v>0</v>
      </c>
      <c r="K142" s="19">
        <f t="shared" ca="1" si="17"/>
        <v>0</v>
      </c>
      <c r="L142" s="19">
        <f t="shared" ca="1" si="23"/>
        <v>0</v>
      </c>
      <c r="M142" s="1">
        <f ca="1">SUM($E$10:E142)-SUM($F$10:F142)</f>
        <v>0</v>
      </c>
    </row>
    <row r="143" spans="3:13" x14ac:dyDescent="0.25">
      <c r="C143" s="33">
        <v>134</v>
      </c>
      <c r="D143" s="19">
        <f t="shared" ca="1" si="18"/>
        <v>477</v>
      </c>
      <c r="E143" s="19">
        <f t="shared" ca="1" si="0"/>
        <v>128</v>
      </c>
      <c r="F143" s="19">
        <f t="shared" ca="1" si="22"/>
        <v>128</v>
      </c>
      <c r="G143" s="19">
        <f t="shared" ca="1" si="19"/>
        <v>349</v>
      </c>
      <c r="H143" s="19">
        <f ca="1">SUM(J$10:J142)-SUM(K$10:K143)</f>
        <v>1050</v>
      </c>
      <c r="I143" s="19">
        <f t="shared" ca="1" si="20"/>
        <v>1399</v>
      </c>
      <c r="J143" s="19">
        <f t="shared" ca="1" si="21"/>
        <v>0</v>
      </c>
      <c r="K143" s="19">
        <f t="shared" ca="1" si="17"/>
        <v>0</v>
      </c>
      <c r="L143" s="19">
        <f t="shared" ca="1" si="23"/>
        <v>0</v>
      </c>
      <c r="M143" s="1">
        <f ca="1">SUM($E$10:E143)-SUM($F$10:F143)</f>
        <v>0</v>
      </c>
    </row>
    <row r="144" spans="3:13" x14ac:dyDescent="0.25">
      <c r="C144" s="33">
        <v>135</v>
      </c>
      <c r="D144" s="19">
        <f t="shared" ca="1" si="18"/>
        <v>349</v>
      </c>
      <c r="E144" s="19">
        <f t="shared" ca="1" si="0"/>
        <v>234</v>
      </c>
      <c r="F144" s="19">
        <f t="shared" ca="1" si="22"/>
        <v>234</v>
      </c>
      <c r="G144" s="19">
        <f t="shared" ca="1" si="19"/>
        <v>115</v>
      </c>
      <c r="H144" s="19">
        <f ca="1">SUM(J$10:J143)-SUM(K$10:K144)</f>
        <v>1050</v>
      </c>
      <c r="I144" s="19">
        <f t="shared" ca="1" si="20"/>
        <v>1165</v>
      </c>
      <c r="J144" s="19">
        <f t="shared" ca="1" si="21"/>
        <v>0</v>
      </c>
      <c r="K144" s="19">
        <f t="shared" ref="K144:K207" ca="1" si="24">IF(C144-$H$5-1&lt;=0,0,VLOOKUP(C144-$H$5-1,$C$10:$J$209,8))</f>
        <v>0</v>
      </c>
      <c r="L144" s="19">
        <f t="shared" ca="1" si="23"/>
        <v>0</v>
      </c>
      <c r="M144" s="1">
        <f ca="1">SUM($E$10:E144)-SUM($F$10:F144)</f>
        <v>0</v>
      </c>
    </row>
    <row r="145" spans="3:13" x14ac:dyDescent="0.25">
      <c r="C145" s="33">
        <v>136</v>
      </c>
      <c r="D145" s="19">
        <f t="shared" ca="1" si="18"/>
        <v>115</v>
      </c>
      <c r="E145" s="19">
        <f t="shared" ca="1" si="0"/>
        <v>283</v>
      </c>
      <c r="F145" s="19">
        <f t="shared" ca="1" si="22"/>
        <v>115</v>
      </c>
      <c r="G145" s="19">
        <f t="shared" ca="1" si="19"/>
        <v>-168</v>
      </c>
      <c r="H145" s="19">
        <f ca="1">SUM(J$10:J144)-SUM(K$10:K145)</f>
        <v>1050</v>
      </c>
      <c r="I145" s="19">
        <f t="shared" ca="1" si="20"/>
        <v>882</v>
      </c>
      <c r="J145" s="19">
        <f t="shared" ca="1" si="21"/>
        <v>1050</v>
      </c>
      <c r="K145" s="19">
        <f t="shared" ca="1" si="24"/>
        <v>0</v>
      </c>
      <c r="L145" s="19">
        <f t="shared" ca="1" si="23"/>
        <v>168</v>
      </c>
      <c r="M145" s="1">
        <f ca="1">SUM($E$10:E145)-SUM($F$10:F145)</f>
        <v>168</v>
      </c>
    </row>
    <row r="146" spans="3:13" x14ac:dyDescent="0.25">
      <c r="C146" s="33">
        <v>137</v>
      </c>
      <c r="D146" s="19">
        <f t="shared" ca="1" si="18"/>
        <v>882</v>
      </c>
      <c r="E146" s="19">
        <f t="shared" ca="1" si="0"/>
        <v>178</v>
      </c>
      <c r="F146" s="19">
        <f t="shared" ca="1" si="22"/>
        <v>346</v>
      </c>
      <c r="G146" s="19">
        <f t="shared" ca="1" si="19"/>
        <v>704</v>
      </c>
      <c r="H146" s="19">
        <f ca="1">SUM(J$10:J145)-SUM(K$10:K146)</f>
        <v>1050</v>
      </c>
      <c r="I146" s="19">
        <f t="shared" ca="1" si="20"/>
        <v>1754</v>
      </c>
      <c r="J146" s="19">
        <f t="shared" ca="1" si="21"/>
        <v>0</v>
      </c>
      <c r="K146" s="19">
        <f t="shared" ca="1" si="24"/>
        <v>1050</v>
      </c>
      <c r="L146" s="19">
        <f t="shared" ca="1" si="23"/>
        <v>0</v>
      </c>
      <c r="M146" s="1">
        <f ca="1">SUM($E$10:E146)-SUM($F$10:F146)</f>
        <v>0</v>
      </c>
    </row>
    <row r="147" spans="3:13" x14ac:dyDescent="0.25">
      <c r="C147" s="33">
        <v>138</v>
      </c>
      <c r="D147" s="19">
        <f t="shared" ca="1" si="18"/>
        <v>704</v>
      </c>
      <c r="E147" s="19">
        <f t="shared" ca="1" si="0"/>
        <v>221</v>
      </c>
      <c r="F147" s="19">
        <f t="shared" ca="1" si="22"/>
        <v>221</v>
      </c>
      <c r="G147" s="19">
        <f t="shared" ca="1" si="19"/>
        <v>483</v>
      </c>
      <c r="H147" s="19">
        <f ca="1">SUM(J$10:J146)-SUM(K$10:K147)</f>
        <v>1050</v>
      </c>
      <c r="I147" s="19">
        <f t="shared" ca="1" si="20"/>
        <v>1533</v>
      </c>
      <c r="J147" s="19">
        <f t="shared" ca="1" si="21"/>
        <v>0</v>
      </c>
      <c r="K147" s="19">
        <f t="shared" ca="1" si="24"/>
        <v>0</v>
      </c>
      <c r="L147" s="19">
        <f t="shared" ca="1" si="23"/>
        <v>0</v>
      </c>
      <c r="M147" s="1">
        <f ca="1">SUM($E$10:E147)-SUM($F$10:F147)</f>
        <v>0</v>
      </c>
    </row>
    <row r="148" spans="3:13" x14ac:dyDescent="0.25">
      <c r="C148" s="33">
        <v>139</v>
      </c>
      <c r="D148" s="19">
        <f t="shared" ca="1" si="18"/>
        <v>483</v>
      </c>
      <c r="E148" s="19">
        <f t="shared" ca="1" si="0"/>
        <v>163</v>
      </c>
      <c r="F148" s="19">
        <f t="shared" ca="1" si="22"/>
        <v>163</v>
      </c>
      <c r="G148" s="19">
        <f t="shared" ca="1" si="19"/>
        <v>320</v>
      </c>
      <c r="H148" s="19">
        <f ca="1">SUM(J$10:J147)-SUM(K$10:K148)</f>
        <v>1050</v>
      </c>
      <c r="I148" s="19">
        <f t="shared" ca="1" si="20"/>
        <v>1370</v>
      </c>
      <c r="J148" s="19">
        <f t="shared" ca="1" si="21"/>
        <v>0</v>
      </c>
      <c r="K148" s="19">
        <f t="shared" ca="1" si="24"/>
        <v>0</v>
      </c>
      <c r="L148" s="19">
        <f t="shared" ca="1" si="23"/>
        <v>0</v>
      </c>
      <c r="M148" s="1">
        <f ca="1">SUM($E$10:E148)-SUM($F$10:F148)</f>
        <v>0</v>
      </c>
    </row>
    <row r="149" spans="3:13" x14ac:dyDescent="0.25">
      <c r="C149" s="33">
        <v>140</v>
      </c>
      <c r="D149" s="19">
        <f t="shared" ca="1" si="18"/>
        <v>320</v>
      </c>
      <c r="E149" s="19">
        <f t="shared" ca="1" si="0"/>
        <v>156</v>
      </c>
      <c r="F149" s="19">
        <f t="shared" ca="1" si="22"/>
        <v>156</v>
      </c>
      <c r="G149" s="19">
        <f t="shared" ca="1" si="19"/>
        <v>164</v>
      </c>
      <c r="H149" s="19">
        <f ca="1">SUM(J$10:J148)-SUM(K$10:K149)</f>
        <v>1050</v>
      </c>
      <c r="I149" s="19">
        <f t="shared" ca="1" si="20"/>
        <v>1214</v>
      </c>
      <c r="J149" s="19">
        <f t="shared" ca="1" si="21"/>
        <v>0</v>
      </c>
      <c r="K149" s="19">
        <f t="shared" ca="1" si="24"/>
        <v>0</v>
      </c>
      <c r="L149" s="19">
        <f t="shared" ca="1" si="23"/>
        <v>0</v>
      </c>
      <c r="M149" s="1">
        <f ca="1">SUM($E$10:E149)-SUM($F$10:F149)</f>
        <v>0</v>
      </c>
    </row>
    <row r="150" spans="3:13" x14ac:dyDescent="0.25">
      <c r="C150" s="33">
        <v>141</v>
      </c>
      <c r="D150" s="19">
        <f t="shared" ca="1" si="18"/>
        <v>1214</v>
      </c>
      <c r="E150" s="19">
        <f t="shared" ca="1" si="0"/>
        <v>165</v>
      </c>
      <c r="F150" s="19">
        <f t="shared" ca="1" si="22"/>
        <v>165</v>
      </c>
      <c r="G150" s="19">
        <f t="shared" ca="1" si="19"/>
        <v>1049</v>
      </c>
      <c r="H150" s="19">
        <f ca="1">SUM(J$10:J149)-SUM(K$10:K150)</f>
        <v>0</v>
      </c>
      <c r="I150" s="19">
        <f t="shared" ca="1" si="20"/>
        <v>1049</v>
      </c>
      <c r="J150" s="19">
        <f t="shared" ca="1" si="21"/>
        <v>0</v>
      </c>
      <c r="K150" s="19">
        <f t="shared" ca="1" si="24"/>
        <v>1050</v>
      </c>
      <c r="L150" s="19">
        <f t="shared" ca="1" si="23"/>
        <v>0</v>
      </c>
      <c r="M150" s="1">
        <f ca="1">SUM($E$10:E150)-SUM($F$10:F150)</f>
        <v>0</v>
      </c>
    </row>
    <row r="151" spans="3:13" x14ac:dyDescent="0.25">
      <c r="C151" s="33">
        <v>142</v>
      </c>
      <c r="D151" s="19">
        <f t="shared" ca="1" si="18"/>
        <v>1049</v>
      </c>
      <c r="E151" s="19">
        <f t="shared" ca="1" si="0"/>
        <v>215</v>
      </c>
      <c r="F151" s="19">
        <f t="shared" ca="1" si="22"/>
        <v>215</v>
      </c>
      <c r="G151" s="19">
        <f t="shared" ca="1" si="19"/>
        <v>834</v>
      </c>
      <c r="H151" s="19">
        <f ca="1">SUM(J$10:J150)-SUM(K$10:K151)</f>
        <v>0</v>
      </c>
      <c r="I151" s="19">
        <f t="shared" ca="1" si="20"/>
        <v>834</v>
      </c>
      <c r="J151" s="19">
        <f t="shared" ca="1" si="21"/>
        <v>1050</v>
      </c>
      <c r="K151" s="19">
        <f t="shared" ca="1" si="24"/>
        <v>0</v>
      </c>
      <c r="L151" s="19">
        <f t="shared" ca="1" si="23"/>
        <v>0</v>
      </c>
      <c r="M151" s="1">
        <f ca="1">SUM($E$10:E151)-SUM($F$10:F151)</f>
        <v>0</v>
      </c>
    </row>
    <row r="152" spans="3:13" x14ac:dyDescent="0.25">
      <c r="C152" s="33">
        <v>143</v>
      </c>
      <c r="D152" s="19">
        <f t="shared" ca="1" si="18"/>
        <v>834</v>
      </c>
      <c r="E152" s="19">
        <f t="shared" ca="1" si="0"/>
        <v>227</v>
      </c>
      <c r="F152" s="19">
        <f t="shared" ca="1" si="22"/>
        <v>227</v>
      </c>
      <c r="G152" s="19">
        <f t="shared" ca="1" si="19"/>
        <v>607</v>
      </c>
      <c r="H152" s="19">
        <f ca="1">SUM(J$10:J151)-SUM(K$10:K152)</f>
        <v>1050</v>
      </c>
      <c r="I152" s="19">
        <f t="shared" ca="1" si="20"/>
        <v>1657</v>
      </c>
      <c r="J152" s="19">
        <f t="shared" ca="1" si="21"/>
        <v>0</v>
      </c>
      <c r="K152" s="19">
        <f t="shared" ca="1" si="24"/>
        <v>0</v>
      </c>
      <c r="L152" s="19">
        <f t="shared" ca="1" si="23"/>
        <v>0</v>
      </c>
      <c r="M152" s="1">
        <f ca="1">SUM($E$10:E152)-SUM($F$10:F152)</f>
        <v>0</v>
      </c>
    </row>
    <row r="153" spans="3:13" x14ac:dyDescent="0.25">
      <c r="C153" s="33">
        <v>144</v>
      </c>
      <c r="D153" s="19">
        <f t="shared" ca="1" si="18"/>
        <v>607</v>
      </c>
      <c r="E153" s="19">
        <f t="shared" ca="1" si="0"/>
        <v>212</v>
      </c>
      <c r="F153" s="19">
        <f t="shared" ca="1" si="22"/>
        <v>212</v>
      </c>
      <c r="G153" s="19">
        <f t="shared" ca="1" si="19"/>
        <v>395</v>
      </c>
      <c r="H153" s="19">
        <f ca="1">SUM(J$10:J152)-SUM(K$10:K153)</f>
        <v>1050</v>
      </c>
      <c r="I153" s="19">
        <f t="shared" ca="1" si="20"/>
        <v>1445</v>
      </c>
      <c r="J153" s="19">
        <f t="shared" ca="1" si="21"/>
        <v>0</v>
      </c>
      <c r="K153" s="19">
        <f t="shared" ca="1" si="24"/>
        <v>0</v>
      </c>
      <c r="L153" s="19">
        <f t="shared" ca="1" si="23"/>
        <v>0</v>
      </c>
      <c r="M153" s="1">
        <f ca="1">SUM($E$10:E153)-SUM($F$10:F153)</f>
        <v>0</v>
      </c>
    </row>
    <row r="154" spans="3:13" x14ac:dyDescent="0.25">
      <c r="C154" s="33">
        <v>145</v>
      </c>
      <c r="D154" s="19">
        <f t="shared" ca="1" si="18"/>
        <v>395</v>
      </c>
      <c r="E154" s="19">
        <f t="shared" ca="1" si="0"/>
        <v>212</v>
      </c>
      <c r="F154" s="19">
        <f t="shared" ca="1" si="22"/>
        <v>212</v>
      </c>
      <c r="G154" s="19">
        <f t="shared" ca="1" si="19"/>
        <v>183</v>
      </c>
      <c r="H154" s="19">
        <f ca="1">SUM(J$10:J153)-SUM(K$10:K154)</f>
        <v>1050</v>
      </c>
      <c r="I154" s="19">
        <f t="shared" ca="1" si="20"/>
        <v>1233</v>
      </c>
      <c r="J154" s="19">
        <f t="shared" ca="1" si="21"/>
        <v>0</v>
      </c>
      <c r="K154" s="19">
        <f t="shared" ca="1" si="24"/>
        <v>0</v>
      </c>
      <c r="L154" s="19">
        <f t="shared" ca="1" si="23"/>
        <v>0</v>
      </c>
      <c r="M154" s="1">
        <f ca="1">SUM($E$10:E154)-SUM($F$10:F154)</f>
        <v>0</v>
      </c>
    </row>
    <row r="155" spans="3:13" x14ac:dyDescent="0.25">
      <c r="C155" s="33">
        <v>146</v>
      </c>
      <c r="D155" s="19">
        <f t="shared" ref="D155:D209" ca="1" si="25">G154+K155</f>
        <v>183</v>
      </c>
      <c r="E155" s="19">
        <f t="shared" ca="1" si="0"/>
        <v>138</v>
      </c>
      <c r="F155" s="19">
        <f t="shared" ca="1" si="22"/>
        <v>138</v>
      </c>
      <c r="G155" s="19">
        <f t="shared" ref="G155:G209" ca="1" si="26">D155-E155</f>
        <v>45</v>
      </c>
      <c r="H155" s="19">
        <f ca="1">SUM(J$10:J154)-SUM(K$10:K155)</f>
        <v>1050</v>
      </c>
      <c r="I155" s="19">
        <f t="shared" ref="I155:I209" ca="1" si="27">G155+H155</f>
        <v>1095</v>
      </c>
      <c r="J155" s="19">
        <f t="shared" ref="J155:J209" ca="1" si="28">IF(I155&lt;=E$5,E$6,0)</f>
        <v>0</v>
      </c>
      <c r="K155" s="19">
        <f t="shared" ca="1" si="24"/>
        <v>0</v>
      </c>
      <c r="L155" s="19">
        <f t="shared" ca="1" si="23"/>
        <v>0</v>
      </c>
      <c r="M155" s="1">
        <f ca="1">SUM($E$10:E155)-SUM($F$10:F155)</f>
        <v>0</v>
      </c>
    </row>
    <row r="156" spans="3:13" x14ac:dyDescent="0.25">
      <c r="C156" s="33">
        <v>147</v>
      </c>
      <c r="D156" s="19">
        <f t="shared" ca="1" si="25"/>
        <v>1095</v>
      </c>
      <c r="E156" s="19">
        <f t="shared" ca="1" si="0"/>
        <v>234</v>
      </c>
      <c r="F156" s="19">
        <f t="shared" ca="1" si="22"/>
        <v>234</v>
      </c>
      <c r="G156" s="19">
        <f t="shared" ca="1" si="26"/>
        <v>861</v>
      </c>
      <c r="H156" s="19">
        <f ca="1">SUM(J$10:J155)-SUM(K$10:K156)</f>
        <v>0</v>
      </c>
      <c r="I156" s="19">
        <f t="shared" ca="1" si="27"/>
        <v>861</v>
      </c>
      <c r="J156" s="19">
        <f t="shared" ca="1" si="28"/>
        <v>1050</v>
      </c>
      <c r="K156" s="19">
        <f t="shared" ca="1" si="24"/>
        <v>1050</v>
      </c>
      <c r="L156" s="19">
        <f t="shared" ca="1" si="23"/>
        <v>0</v>
      </c>
      <c r="M156" s="1">
        <f ca="1">SUM($E$10:E156)-SUM($F$10:F156)</f>
        <v>0</v>
      </c>
    </row>
    <row r="157" spans="3:13" x14ac:dyDescent="0.25">
      <c r="C157" s="33">
        <v>148</v>
      </c>
      <c r="D157" s="19">
        <f t="shared" ca="1" si="25"/>
        <v>861</v>
      </c>
      <c r="E157" s="19">
        <f t="shared" ca="1" si="0"/>
        <v>160</v>
      </c>
      <c r="F157" s="19">
        <f t="shared" ca="1" si="22"/>
        <v>160</v>
      </c>
      <c r="G157" s="19">
        <f t="shared" ca="1" si="26"/>
        <v>701</v>
      </c>
      <c r="H157" s="19">
        <f ca="1">SUM(J$10:J156)-SUM(K$10:K157)</f>
        <v>1050</v>
      </c>
      <c r="I157" s="19">
        <f t="shared" ca="1" si="27"/>
        <v>1751</v>
      </c>
      <c r="J157" s="19">
        <f t="shared" ca="1" si="28"/>
        <v>0</v>
      </c>
      <c r="K157" s="19">
        <f t="shared" ca="1" si="24"/>
        <v>0</v>
      </c>
      <c r="L157" s="19">
        <f t="shared" ca="1" si="23"/>
        <v>0</v>
      </c>
      <c r="M157" s="1">
        <f ca="1">SUM($E$10:E157)-SUM($F$10:F157)</f>
        <v>0</v>
      </c>
    </row>
    <row r="158" spans="3:13" x14ac:dyDescent="0.25">
      <c r="C158" s="33">
        <v>149</v>
      </c>
      <c r="D158" s="19">
        <f t="shared" ca="1" si="25"/>
        <v>701</v>
      </c>
      <c r="E158" s="19">
        <f t="shared" ca="1" si="0"/>
        <v>195</v>
      </c>
      <c r="F158" s="19">
        <f t="shared" ca="1" si="22"/>
        <v>195</v>
      </c>
      <c r="G158" s="19">
        <f t="shared" ca="1" si="26"/>
        <v>506</v>
      </c>
      <c r="H158" s="19">
        <f ca="1">SUM(J$10:J157)-SUM(K$10:K158)</f>
        <v>1050</v>
      </c>
      <c r="I158" s="19">
        <f t="shared" ca="1" si="27"/>
        <v>1556</v>
      </c>
      <c r="J158" s="19">
        <f t="shared" ca="1" si="28"/>
        <v>0</v>
      </c>
      <c r="K158" s="19">
        <f t="shared" ca="1" si="24"/>
        <v>0</v>
      </c>
      <c r="L158" s="19">
        <f t="shared" ca="1" si="23"/>
        <v>0</v>
      </c>
      <c r="M158" s="1">
        <f ca="1">SUM($E$10:E158)-SUM($F$10:F158)</f>
        <v>0</v>
      </c>
    </row>
    <row r="159" spans="3:13" x14ac:dyDescent="0.25">
      <c r="C159" s="33">
        <v>150</v>
      </c>
      <c r="D159" s="19">
        <f t="shared" ca="1" si="25"/>
        <v>506</v>
      </c>
      <c r="E159" s="19">
        <f t="shared" ca="1" si="0"/>
        <v>174</v>
      </c>
      <c r="F159" s="19">
        <f t="shared" ca="1" si="22"/>
        <v>174</v>
      </c>
      <c r="G159" s="19">
        <f t="shared" ca="1" si="26"/>
        <v>332</v>
      </c>
      <c r="H159" s="19">
        <f ca="1">SUM(J$10:J158)-SUM(K$10:K159)</f>
        <v>1050</v>
      </c>
      <c r="I159" s="19">
        <f t="shared" ca="1" si="27"/>
        <v>1382</v>
      </c>
      <c r="J159" s="19">
        <f t="shared" ca="1" si="28"/>
        <v>0</v>
      </c>
      <c r="K159" s="19">
        <f t="shared" ca="1" si="24"/>
        <v>0</v>
      </c>
      <c r="L159" s="19">
        <f t="shared" ca="1" si="23"/>
        <v>0</v>
      </c>
      <c r="M159" s="1">
        <f ca="1">SUM($E$10:E159)-SUM($F$10:F159)</f>
        <v>0</v>
      </c>
    </row>
    <row r="160" spans="3:13" x14ac:dyDescent="0.25">
      <c r="C160" s="33">
        <v>151</v>
      </c>
      <c r="D160" s="19">
        <f t="shared" ca="1" si="25"/>
        <v>332</v>
      </c>
      <c r="E160" s="19">
        <f t="shared" ca="1" si="0"/>
        <v>251</v>
      </c>
      <c r="F160" s="19">
        <f t="shared" ca="1" si="22"/>
        <v>251</v>
      </c>
      <c r="G160" s="19">
        <f t="shared" ca="1" si="26"/>
        <v>81</v>
      </c>
      <c r="H160" s="19">
        <f ca="1">SUM(J$10:J159)-SUM(K$10:K160)</f>
        <v>1050</v>
      </c>
      <c r="I160" s="19">
        <f t="shared" ca="1" si="27"/>
        <v>1131</v>
      </c>
      <c r="J160" s="19">
        <f t="shared" ca="1" si="28"/>
        <v>0</v>
      </c>
      <c r="K160" s="19">
        <f t="shared" ca="1" si="24"/>
        <v>0</v>
      </c>
      <c r="L160" s="19">
        <f t="shared" ca="1" si="23"/>
        <v>0</v>
      </c>
      <c r="M160" s="1">
        <f ca="1">SUM($E$10:E160)-SUM($F$10:F160)</f>
        <v>0</v>
      </c>
    </row>
    <row r="161" spans="3:13" x14ac:dyDescent="0.25">
      <c r="C161" s="33">
        <v>152</v>
      </c>
      <c r="D161" s="19">
        <f t="shared" ca="1" si="25"/>
        <v>1131</v>
      </c>
      <c r="E161" s="19">
        <f t="shared" ca="1" si="0"/>
        <v>200</v>
      </c>
      <c r="F161" s="19">
        <f t="shared" ca="1" si="22"/>
        <v>200</v>
      </c>
      <c r="G161" s="19">
        <f t="shared" ca="1" si="26"/>
        <v>931</v>
      </c>
      <c r="H161" s="19">
        <f ca="1">SUM(J$10:J160)-SUM(K$10:K161)</f>
        <v>0</v>
      </c>
      <c r="I161" s="19">
        <f t="shared" ca="1" si="27"/>
        <v>931</v>
      </c>
      <c r="J161" s="19">
        <f t="shared" ca="1" si="28"/>
        <v>0</v>
      </c>
      <c r="K161" s="19">
        <f t="shared" ca="1" si="24"/>
        <v>1050</v>
      </c>
      <c r="L161" s="19">
        <f t="shared" ca="1" si="23"/>
        <v>0</v>
      </c>
      <c r="M161" s="1">
        <f ca="1">SUM($E$10:E161)-SUM($F$10:F161)</f>
        <v>0</v>
      </c>
    </row>
    <row r="162" spans="3:13" x14ac:dyDescent="0.25">
      <c r="C162" s="33">
        <v>153</v>
      </c>
      <c r="D162" s="19">
        <f t="shared" ca="1" si="25"/>
        <v>931</v>
      </c>
      <c r="E162" s="19">
        <f t="shared" ca="1" si="0"/>
        <v>229</v>
      </c>
      <c r="F162" s="19">
        <f t="shared" ca="1" si="22"/>
        <v>229</v>
      </c>
      <c r="G162" s="19">
        <f t="shared" ca="1" si="26"/>
        <v>702</v>
      </c>
      <c r="H162" s="19">
        <f ca="1">SUM(J$10:J161)-SUM(K$10:K162)</f>
        <v>0</v>
      </c>
      <c r="I162" s="19">
        <f t="shared" ca="1" si="27"/>
        <v>702</v>
      </c>
      <c r="J162" s="19">
        <f t="shared" ca="1" si="28"/>
        <v>1050</v>
      </c>
      <c r="K162" s="19">
        <f t="shared" ca="1" si="24"/>
        <v>0</v>
      </c>
      <c r="L162" s="19">
        <f t="shared" ca="1" si="23"/>
        <v>0</v>
      </c>
      <c r="M162" s="1">
        <f ca="1">SUM($E$10:E162)-SUM($F$10:F162)</f>
        <v>0</v>
      </c>
    </row>
    <row r="163" spans="3:13" x14ac:dyDescent="0.25">
      <c r="C163" s="33">
        <v>154</v>
      </c>
      <c r="D163" s="19">
        <f t="shared" ca="1" si="25"/>
        <v>702</v>
      </c>
      <c r="E163" s="19">
        <f t="shared" ca="1" si="0"/>
        <v>194</v>
      </c>
      <c r="F163" s="19">
        <f t="shared" ca="1" si="22"/>
        <v>194</v>
      </c>
      <c r="G163" s="19">
        <f t="shared" ca="1" si="26"/>
        <v>508</v>
      </c>
      <c r="H163" s="19">
        <f ca="1">SUM(J$10:J162)-SUM(K$10:K163)</f>
        <v>1050</v>
      </c>
      <c r="I163" s="19">
        <f t="shared" ca="1" si="27"/>
        <v>1558</v>
      </c>
      <c r="J163" s="19">
        <f t="shared" ca="1" si="28"/>
        <v>0</v>
      </c>
      <c r="K163" s="19">
        <f t="shared" ca="1" si="24"/>
        <v>0</v>
      </c>
      <c r="L163" s="19">
        <f t="shared" ca="1" si="23"/>
        <v>0</v>
      </c>
      <c r="M163" s="1">
        <f ca="1">SUM($E$10:E163)-SUM($F$10:F163)</f>
        <v>0</v>
      </c>
    </row>
    <row r="164" spans="3:13" x14ac:dyDescent="0.25">
      <c r="C164" s="33">
        <v>155</v>
      </c>
      <c r="D164" s="19">
        <f t="shared" ca="1" si="25"/>
        <v>508</v>
      </c>
      <c r="E164" s="19">
        <f t="shared" ca="1" si="0"/>
        <v>183</v>
      </c>
      <c r="F164" s="19">
        <f t="shared" ca="1" si="22"/>
        <v>183</v>
      </c>
      <c r="G164" s="19">
        <f t="shared" ca="1" si="26"/>
        <v>325</v>
      </c>
      <c r="H164" s="19">
        <f ca="1">SUM(J$10:J163)-SUM(K$10:K164)</f>
        <v>1050</v>
      </c>
      <c r="I164" s="19">
        <f t="shared" ca="1" si="27"/>
        <v>1375</v>
      </c>
      <c r="J164" s="19">
        <f t="shared" ca="1" si="28"/>
        <v>0</v>
      </c>
      <c r="K164" s="19">
        <f t="shared" ca="1" si="24"/>
        <v>0</v>
      </c>
      <c r="L164" s="19">
        <f t="shared" ca="1" si="23"/>
        <v>0</v>
      </c>
      <c r="M164" s="1">
        <f ca="1">SUM($E$10:E164)-SUM($F$10:F164)</f>
        <v>0</v>
      </c>
    </row>
    <row r="165" spans="3:13" x14ac:dyDescent="0.25">
      <c r="C165" s="33">
        <v>156</v>
      </c>
      <c r="D165" s="19">
        <f t="shared" ca="1" si="25"/>
        <v>325</v>
      </c>
      <c r="E165" s="19">
        <f t="shared" ca="1" si="0"/>
        <v>211</v>
      </c>
      <c r="F165" s="19">
        <f t="shared" ca="1" si="22"/>
        <v>211</v>
      </c>
      <c r="G165" s="19">
        <f t="shared" ca="1" si="26"/>
        <v>114</v>
      </c>
      <c r="H165" s="19">
        <f ca="1">SUM(J$10:J164)-SUM(K$10:K165)</f>
        <v>1050</v>
      </c>
      <c r="I165" s="19">
        <f t="shared" ca="1" si="27"/>
        <v>1164</v>
      </c>
      <c r="J165" s="19">
        <f t="shared" ca="1" si="28"/>
        <v>0</v>
      </c>
      <c r="K165" s="19">
        <f t="shared" ca="1" si="24"/>
        <v>0</v>
      </c>
      <c r="L165" s="19">
        <f t="shared" ca="1" si="23"/>
        <v>0</v>
      </c>
      <c r="M165" s="1">
        <f ca="1">SUM($E$10:E165)-SUM($F$10:F165)</f>
        <v>0</v>
      </c>
    </row>
    <row r="166" spans="3:13" x14ac:dyDescent="0.25">
      <c r="C166" s="33">
        <v>157</v>
      </c>
      <c r="D166" s="19">
        <f t="shared" ca="1" si="25"/>
        <v>114</v>
      </c>
      <c r="E166" s="19">
        <f t="shared" ca="1" si="0"/>
        <v>215</v>
      </c>
      <c r="F166" s="19">
        <f t="shared" ca="1" si="22"/>
        <v>114</v>
      </c>
      <c r="G166" s="19">
        <f t="shared" ca="1" si="26"/>
        <v>-101</v>
      </c>
      <c r="H166" s="19">
        <f ca="1">SUM(J$10:J165)-SUM(K$10:K166)</f>
        <v>1050</v>
      </c>
      <c r="I166" s="19">
        <f t="shared" ca="1" si="27"/>
        <v>949</v>
      </c>
      <c r="J166" s="19">
        <f t="shared" ca="1" si="28"/>
        <v>0</v>
      </c>
      <c r="K166" s="19">
        <f t="shared" ca="1" si="24"/>
        <v>0</v>
      </c>
      <c r="L166" s="19">
        <f t="shared" ca="1" si="23"/>
        <v>101</v>
      </c>
      <c r="M166" s="1">
        <f ca="1">SUM($E$10:E166)-SUM($F$10:F166)</f>
        <v>101</v>
      </c>
    </row>
    <row r="167" spans="3:13" x14ac:dyDescent="0.25">
      <c r="C167" s="33">
        <v>158</v>
      </c>
      <c r="D167" s="19">
        <f t="shared" ca="1" si="25"/>
        <v>949</v>
      </c>
      <c r="E167" s="19">
        <f t="shared" ca="1" si="0"/>
        <v>197</v>
      </c>
      <c r="F167" s="19">
        <f t="shared" ca="1" si="22"/>
        <v>298</v>
      </c>
      <c r="G167" s="19">
        <f t="shared" ca="1" si="26"/>
        <v>752</v>
      </c>
      <c r="H167" s="19">
        <f ca="1">SUM(J$10:J166)-SUM(K$10:K167)</f>
        <v>0</v>
      </c>
      <c r="I167" s="19">
        <f t="shared" ca="1" si="27"/>
        <v>752</v>
      </c>
      <c r="J167" s="19">
        <f t="shared" ca="1" si="28"/>
        <v>1050</v>
      </c>
      <c r="K167" s="19">
        <f t="shared" ca="1" si="24"/>
        <v>1050</v>
      </c>
      <c r="L167" s="19">
        <f t="shared" ca="1" si="23"/>
        <v>0</v>
      </c>
      <c r="M167" s="1">
        <f ca="1">SUM($E$10:E167)-SUM($F$10:F167)</f>
        <v>0</v>
      </c>
    </row>
    <row r="168" spans="3:13" x14ac:dyDescent="0.25">
      <c r="C168" s="33">
        <v>159</v>
      </c>
      <c r="D168" s="19">
        <f t="shared" ca="1" si="25"/>
        <v>752</v>
      </c>
      <c r="E168" s="19">
        <f t="shared" ca="1" si="0"/>
        <v>204</v>
      </c>
      <c r="F168" s="19">
        <f t="shared" ca="1" si="22"/>
        <v>204</v>
      </c>
      <c r="G168" s="19">
        <f t="shared" ca="1" si="26"/>
        <v>548</v>
      </c>
      <c r="H168" s="19">
        <f ca="1">SUM(J$10:J167)-SUM(K$10:K168)</f>
        <v>1050</v>
      </c>
      <c r="I168" s="19">
        <f t="shared" ca="1" si="27"/>
        <v>1598</v>
      </c>
      <c r="J168" s="19">
        <f t="shared" ca="1" si="28"/>
        <v>0</v>
      </c>
      <c r="K168" s="19">
        <f t="shared" ca="1" si="24"/>
        <v>0</v>
      </c>
      <c r="L168" s="19">
        <f t="shared" ca="1" si="23"/>
        <v>0</v>
      </c>
      <c r="M168" s="1">
        <f ca="1">SUM($E$10:E168)-SUM($F$10:F168)</f>
        <v>0</v>
      </c>
    </row>
    <row r="169" spans="3:13" x14ac:dyDescent="0.25">
      <c r="C169" s="33">
        <v>160</v>
      </c>
      <c r="D169" s="19">
        <f t="shared" ca="1" si="25"/>
        <v>548</v>
      </c>
      <c r="E169" s="19">
        <f t="shared" ca="1" si="0"/>
        <v>218</v>
      </c>
      <c r="F169" s="19">
        <f t="shared" ca="1" si="22"/>
        <v>218</v>
      </c>
      <c r="G169" s="19">
        <f t="shared" ca="1" si="26"/>
        <v>330</v>
      </c>
      <c r="H169" s="19">
        <f ca="1">SUM(J$10:J168)-SUM(K$10:K169)</f>
        <v>1050</v>
      </c>
      <c r="I169" s="19">
        <f t="shared" ca="1" si="27"/>
        <v>1380</v>
      </c>
      <c r="J169" s="19">
        <f t="shared" ca="1" si="28"/>
        <v>0</v>
      </c>
      <c r="K169" s="19">
        <f t="shared" ca="1" si="24"/>
        <v>0</v>
      </c>
      <c r="L169" s="19">
        <f t="shared" ca="1" si="23"/>
        <v>0</v>
      </c>
      <c r="M169" s="1">
        <f ca="1">SUM($E$10:E169)-SUM($F$10:F169)</f>
        <v>0</v>
      </c>
    </row>
    <row r="170" spans="3:13" x14ac:dyDescent="0.25">
      <c r="C170" s="33">
        <v>161</v>
      </c>
      <c r="D170" s="19">
        <f t="shared" ca="1" si="25"/>
        <v>330</v>
      </c>
      <c r="E170" s="19">
        <f t="shared" ca="1" si="0"/>
        <v>253</v>
      </c>
      <c r="F170" s="19">
        <f t="shared" ca="1" si="22"/>
        <v>253</v>
      </c>
      <c r="G170" s="19">
        <f t="shared" ca="1" si="26"/>
        <v>77</v>
      </c>
      <c r="H170" s="19">
        <f ca="1">SUM(J$10:J169)-SUM(K$10:K170)</f>
        <v>1050</v>
      </c>
      <c r="I170" s="19">
        <f t="shared" ca="1" si="27"/>
        <v>1127</v>
      </c>
      <c r="J170" s="19">
        <f t="shared" ca="1" si="28"/>
        <v>0</v>
      </c>
      <c r="K170" s="19">
        <f t="shared" ca="1" si="24"/>
        <v>0</v>
      </c>
      <c r="L170" s="19">
        <f t="shared" ca="1" si="23"/>
        <v>0</v>
      </c>
      <c r="M170" s="1">
        <f ca="1">SUM($E$10:E170)-SUM($F$10:F170)</f>
        <v>0</v>
      </c>
    </row>
    <row r="171" spans="3:13" x14ac:dyDescent="0.25">
      <c r="C171" s="33">
        <v>162</v>
      </c>
      <c r="D171" s="19">
        <f t="shared" ca="1" si="25"/>
        <v>77</v>
      </c>
      <c r="E171" s="19">
        <f t="shared" ca="1" si="0"/>
        <v>173</v>
      </c>
      <c r="F171" s="19">
        <f t="shared" ca="1" si="22"/>
        <v>77</v>
      </c>
      <c r="G171" s="19">
        <f t="shared" ca="1" si="26"/>
        <v>-96</v>
      </c>
      <c r="H171" s="19">
        <f ca="1">SUM(J$10:J170)-SUM(K$10:K171)</f>
        <v>1050</v>
      </c>
      <c r="I171" s="19">
        <f t="shared" ca="1" si="27"/>
        <v>954</v>
      </c>
      <c r="J171" s="19">
        <f t="shared" ca="1" si="28"/>
        <v>0</v>
      </c>
      <c r="K171" s="19">
        <f t="shared" ca="1" si="24"/>
        <v>0</v>
      </c>
      <c r="L171" s="19">
        <f t="shared" ca="1" si="23"/>
        <v>96</v>
      </c>
      <c r="M171" s="1">
        <f ca="1">SUM($E$10:E171)-SUM($F$10:F171)</f>
        <v>96</v>
      </c>
    </row>
    <row r="172" spans="3:13" x14ac:dyDescent="0.25">
      <c r="C172" s="33">
        <v>163</v>
      </c>
      <c r="D172" s="19">
        <f t="shared" ca="1" si="25"/>
        <v>954</v>
      </c>
      <c r="E172" s="19">
        <f t="shared" ca="1" si="0"/>
        <v>214</v>
      </c>
      <c r="F172" s="19">
        <f t="shared" ca="1" si="22"/>
        <v>310</v>
      </c>
      <c r="G172" s="19">
        <f t="shared" ca="1" si="26"/>
        <v>740</v>
      </c>
      <c r="H172" s="19">
        <f ca="1">SUM(J$10:J171)-SUM(K$10:K172)</f>
        <v>0</v>
      </c>
      <c r="I172" s="19">
        <f t="shared" ca="1" si="27"/>
        <v>740</v>
      </c>
      <c r="J172" s="19">
        <f t="shared" ca="1" si="28"/>
        <v>1050</v>
      </c>
      <c r="K172" s="19">
        <f t="shared" ca="1" si="24"/>
        <v>1050</v>
      </c>
      <c r="L172" s="19">
        <f t="shared" ca="1" si="23"/>
        <v>0</v>
      </c>
      <c r="M172" s="1">
        <f ca="1">SUM($E$10:E172)-SUM($F$10:F172)</f>
        <v>0</v>
      </c>
    </row>
    <row r="173" spans="3:13" x14ac:dyDescent="0.25">
      <c r="C173" s="33">
        <v>164</v>
      </c>
      <c r="D173" s="19">
        <f t="shared" ca="1" si="25"/>
        <v>740</v>
      </c>
      <c r="E173" s="19">
        <f t="shared" ca="1" si="0"/>
        <v>193</v>
      </c>
      <c r="F173" s="19">
        <f t="shared" ca="1" si="22"/>
        <v>193</v>
      </c>
      <c r="G173" s="19">
        <f t="shared" ca="1" si="26"/>
        <v>547</v>
      </c>
      <c r="H173" s="19">
        <f ca="1">SUM(J$10:J172)-SUM(K$10:K173)</f>
        <v>1050</v>
      </c>
      <c r="I173" s="19">
        <f t="shared" ca="1" si="27"/>
        <v>1597</v>
      </c>
      <c r="J173" s="19">
        <f t="shared" ca="1" si="28"/>
        <v>0</v>
      </c>
      <c r="K173" s="19">
        <f t="shared" ca="1" si="24"/>
        <v>0</v>
      </c>
      <c r="L173" s="19">
        <f t="shared" ca="1" si="23"/>
        <v>0</v>
      </c>
      <c r="M173" s="1">
        <f ca="1">SUM($E$10:E173)-SUM($F$10:F173)</f>
        <v>0</v>
      </c>
    </row>
    <row r="174" spans="3:13" x14ac:dyDescent="0.25">
      <c r="C174" s="33">
        <v>165</v>
      </c>
      <c r="D174" s="19">
        <f t="shared" ca="1" si="25"/>
        <v>547</v>
      </c>
      <c r="E174" s="19">
        <f t="shared" ca="1" si="0"/>
        <v>202</v>
      </c>
      <c r="F174" s="19">
        <f t="shared" ca="1" si="22"/>
        <v>202</v>
      </c>
      <c r="G174" s="19">
        <f t="shared" ca="1" si="26"/>
        <v>345</v>
      </c>
      <c r="H174" s="19">
        <f ca="1">SUM(J$10:J173)-SUM(K$10:K174)</f>
        <v>1050</v>
      </c>
      <c r="I174" s="19">
        <f t="shared" ca="1" si="27"/>
        <v>1395</v>
      </c>
      <c r="J174" s="19">
        <f t="shared" ca="1" si="28"/>
        <v>0</v>
      </c>
      <c r="K174" s="19">
        <f t="shared" ca="1" si="24"/>
        <v>0</v>
      </c>
      <c r="L174" s="19">
        <f t="shared" ca="1" si="23"/>
        <v>0</v>
      </c>
      <c r="M174" s="1">
        <f ca="1">SUM($E$10:E174)-SUM($F$10:F174)</f>
        <v>0</v>
      </c>
    </row>
    <row r="175" spans="3:13" x14ac:dyDescent="0.25">
      <c r="C175" s="33">
        <v>166</v>
      </c>
      <c r="D175" s="19">
        <f t="shared" ca="1" si="25"/>
        <v>345</v>
      </c>
      <c r="E175" s="19">
        <f t="shared" ca="1" si="0"/>
        <v>169</v>
      </c>
      <c r="F175" s="19">
        <f t="shared" ca="1" si="22"/>
        <v>169</v>
      </c>
      <c r="G175" s="19">
        <f t="shared" ca="1" si="26"/>
        <v>176</v>
      </c>
      <c r="H175" s="19">
        <f ca="1">SUM(J$10:J174)-SUM(K$10:K175)</f>
        <v>1050</v>
      </c>
      <c r="I175" s="19">
        <f t="shared" ca="1" si="27"/>
        <v>1226</v>
      </c>
      <c r="J175" s="19">
        <f t="shared" ca="1" si="28"/>
        <v>0</v>
      </c>
      <c r="K175" s="19">
        <f t="shared" ca="1" si="24"/>
        <v>0</v>
      </c>
      <c r="L175" s="19">
        <f t="shared" ca="1" si="23"/>
        <v>0</v>
      </c>
      <c r="M175" s="1">
        <f ca="1">SUM($E$10:E175)-SUM($F$10:F175)</f>
        <v>0</v>
      </c>
    </row>
    <row r="176" spans="3:13" x14ac:dyDescent="0.25">
      <c r="C176" s="33">
        <v>167</v>
      </c>
      <c r="D176" s="19">
        <f t="shared" ca="1" si="25"/>
        <v>176</v>
      </c>
      <c r="E176" s="19">
        <f t="shared" ca="1" si="0"/>
        <v>206</v>
      </c>
      <c r="F176" s="19">
        <f t="shared" ca="1" si="22"/>
        <v>176</v>
      </c>
      <c r="G176" s="19">
        <f t="shared" ca="1" si="26"/>
        <v>-30</v>
      </c>
      <c r="H176" s="19">
        <f ca="1">SUM(J$10:J175)-SUM(K$10:K176)</f>
        <v>1050</v>
      </c>
      <c r="I176" s="19">
        <f t="shared" ca="1" si="27"/>
        <v>1020</v>
      </c>
      <c r="J176" s="19">
        <f t="shared" ca="1" si="28"/>
        <v>0</v>
      </c>
      <c r="K176" s="19">
        <f t="shared" ca="1" si="24"/>
        <v>0</v>
      </c>
      <c r="L176" s="19">
        <f t="shared" ca="1" si="23"/>
        <v>30</v>
      </c>
      <c r="M176" s="1">
        <f ca="1">SUM($E$10:E176)-SUM($F$10:F176)</f>
        <v>30</v>
      </c>
    </row>
    <row r="177" spans="3:13" x14ac:dyDescent="0.25">
      <c r="C177" s="33">
        <v>168</v>
      </c>
      <c r="D177" s="19">
        <f t="shared" ca="1" si="25"/>
        <v>1020</v>
      </c>
      <c r="E177" s="19">
        <f t="shared" ca="1" si="0"/>
        <v>211</v>
      </c>
      <c r="F177" s="19">
        <f t="shared" ca="1" si="22"/>
        <v>241</v>
      </c>
      <c r="G177" s="19">
        <f t="shared" ca="1" si="26"/>
        <v>809</v>
      </c>
      <c r="H177" s="19">
        <f ca="1">SUM(J$10:J176)-SUM(K$10:K177)</f>
        <v>0</v>
      </c>
      <c r="I177" s="19">
        <f t="shared" ca="1" si="27"/>
        <v>809</v>
      </c>
      <c r="J177" s="19">
        <f t="shared" ca="1" si="28"/>
        <v>1050</v>
      </c>
      <c r="K177" s="19">
        <f t="shared" ca="1" si="24"/>
        <v>1050</v>
      </c>
      <c r="L177" s="19">
        <f t="shared" ca="1" si="23"/>
        <v>0</v>
      </c>
      <c r="M177" s="1">
        <f ca="1">SUM($E$10:E177)-SUM($F$10:F177)</f>
        <v>0</v>
      </c>
    </row>
    <row r="178" spans="3:13" x14ac:dyDescent="0.25">
      <c r="C178" s="33">
        <v>169</v>
      </c>
      <c r="D178" s="19">
        <f t="shared" ca="1" si="25"/>
        <v>809</v>
      </c>
      <c r="E178" s="19">
        <f t="shared" ca="1" si="0"/>
        <v>187</v>
      </c>
      <c r="F178" s="19">
        <f t="shared" ca="1" si="22"/>
        <v>187</v>
      </c>
      <c r="G178" s="19">
        <f t="shared" ca="1" si="26"/>
        <v>622</v>
      </c>
      <c r="H178" s="19">
        <f ca="1">SUM(J$10:J177)-SUM(K$10:K178)</f>
        <v>1050</v>
      </c>
      <c r="I178" s="19">
        <f t="shared" ca="1" si="27"/>
        <v>1672</v>
      </c>
      <c r="J178" s="19">
        <f t="shared" ca="1" si="28"/>
        <v>0</v>
      </c>
      <c r="K178" s="19">
        <f t="shared" ca="1" si="24"/>
        <v>0</v>
      </c>
      <c r="L178" s="19">
        <f t="shared" ca="1" si="23"/>
        <v>0</v>
      </c>
      <c r="M178" s="1">
        <f ca="1">SUM($E$10:E178)-SUM($F$10:F178)</f>
        <v>0</v>
      </c>
    </row>
    <row r="179" spans="3:13" x14ac:dyDescent="0.25">
      <c r="C179" s="33">
        <v>170</v>
      </c>
      <c r="D179" s="19">
        <f t="shared" ca="1" si="25"/>
        <v>622</v>
      </c>
      <c r="E179" s="19">
        <f t="shared" ca="1" si="0"/>
        <v>215</v>
      </c>
      <c r="F179" s="19">
        <f t="shared" ca="1" si="22"/>
        <v>215</v>
      </c>
      <c r="G179" s="19">
        <f t="shared" ca="1" si="26"/>
        <v>407</v>
      </c>
      <c r="H179" s="19">
        <f ca="1">SUM(J$10:J178)-SUM(K$10:K179)</f>
        <v>1050</v>
      </c>
      <c r="I179" s="19">
        <f t="shared" ca="1" si="27"/>
        <v>1457</v>
      </c>
      <c r="J179" s="19">
        <f t="shared" ca="1" si="28"/>
        <v>0</v>
      </c>
      <c r="K179" s="19">
        <f t="shared" ca="1" si="24"/>
        <v>0</v>
      </c>
      <c r="L179" s="19">
        <f t="shared" ca="1" si="23"/>
        <v>0</v>
      </c>
      <c r="M179" s="1">
        <f ca="1">SUM($E$10:E179)-SUM($F$10:F179)</f>
        <v>0</v>
      </c>
    </row>
    <row r="180" spans="3:13" x14ac:dyDescent="0.25">
      <c r="C180" s="33">
        <v>171</v>
      </c>
      <c r="D180" s="19">
        <f t="shared" ca="1" si="25"/>
        <v>407</v>
      </c>
      <c r="E180" s="19">
        <f t="shared" ca="1" si="0"/>
        <v>193</v>
      </c>
      <c r="F180" s="19">
        <f t="shared" ca="1" si="22"/>
        <v>193</v>
      </c>
      <c r="G180" s="19">
        <f t="shared" ca="1" si="26"/>
        <v>214</v>
      </c>
      <c r="H180" s="19">
        <f ca="1">SUM(J$10:J179)-SUM(K$10:K180)</f>
        <v>1050</v>
      </c>
      <c r="I180" s="19">
        <f t="shared" ca="1" si="27"/>
        <v>1264</v>
      </c>
      <c r="J180" s="19">
        <f t="shared" ca="1" si="28"/>
        <v>0</v>
      </c>
      <c r="K180" s="19">
        <f t="shared" ca="1" si="24"/>
        <v>0</v>
      </c>
      <c r="L180" s="19">
        <f t="shared" ca="1" si="23"/>
        <v>0</v>
      </c>
      <c r="M180" s="1">
        <f ca="1">SUM($E$10:E180)-SUM($F$10:F180)</f>
        <v>0</v>
      </c>
    </row>
    <row r="181" spans="3:13" x14ac:dyDescent="0.25">
      <c r="C181" s="33">
        <v>172</v>
      </c>
      <c r="D181" s="19">
        <f t="shared" ca="1" si="25"/>
        <v>214</v>
      </c>
      <c r="E181" s="19">
        <f t="shared" ca="1" si="0"/>
        <v>240</v>
      </c>
      <c r="F181" s="19">
        <f t="shared" ca="1" si="22"/>
        <v>214</v>
      </c>
      <c r="G181" s="19">
        <f t="shared" ca="1" si="26"/>
        <v>-26</v>
      </c>
      <c r="H181" s="19">
        <f ca="1">SUM(J$10:J180)-SUM(K$10:K181)</f>
        <v>1050</v>
      </c>
      <c r="I181" s="19">
        <f t="shared" ca="1" si="27"/>
        <v>1024</v>
      </c>
      <c r="J181" s="19">
        <f t="shared" ca="1" si="28"/>
        <v>0</v>
      </c>
      <c r="K181" s="19">
        <f t="shared" ca="1" si="24"/>
        <v>0</v>
      </c>
      <c r="L181" s="19">
        <f t="shared" ca="1" si="23"/>
        <v>26</v>
      </c>
      <c r="M181" s="1">
        <f ca="1">SUM($E$10:E181)-SUM($F$10:F181)</f>
        <v>26</v>
      </c>
    </row>
    <row r="182" spans="3:13" x14ac:dyDescent="0.25">
      <c r="C182" s="33">
        <v>173</v>
      </c>
      <c r="D182" s="19">
        <f t="shared" ca="1" si="25"/>
        <v>1024</v>
      </c>
      <c r="E182" s="19">
        <f t="shared" ca="1" si="0"/>
        <v>240</v>
      </c>
      <c r="F182" s="19">
        <f t="shared" ca="1" si="22"/>
        <v>266</v>
      </c>
      <c r="G182" s="19">
        <f t="shared" ca="1" si="26"/>
        <v>784</v>
      </c>
      <c r="H182" s="19">
        <f ca="1">SUM(J$10:J181)-SUM(K$10:K182)</f>
        <v>0</v>
      </c>
      <c r="I182" s="19">
        <f t="shared" ca="1" si="27"/>
        <v>784</v>
      </c>
      <c r="J182" s="19">
        <f t="shared" ca="1" si="28"/>
        <v>1050</v>
      </c>
      <c r="K182" s="19">
        <f t="shared" ca="1" si="24"/>
        <v>1050</v>
      </c>
      <c r="L182" s="19">
        <f t="shared" ca="1" si="23"/>
        <v>0</v>
      </c>
      <c r="M182" s="1">
        <f ca="1">SUM($E$10:E182)-SUM($F$10:F182)</f>
        <v>0</v>
      </c>
    </row>
    <row r="183" spans="3:13" x14ac:dyDescent="0.25">
      <c r="C183" s="33">
        <v>174</v>
      </c>
      <c r="D183" s="19">
        <f t="shared" ca="1" si="25"/>
        <v>784</v>
      </c>
      <c r="E183" s="19">
        <f t="shared" ca="1" si="0"/>
        <v>185</v>
      </c>
      <c r="F183" s="19">
        <f t="shared" ca="1" si="22"/>
        <v>185</v>
      </c>
      <c r="G183" s="19">
        <f t="shared" ca="1" si="26"/>
        <v>599</v>
      </c>
      <c r="H183" s="19">
        <f ca="1">SUM(J$10:J182)-SUM(K$10:K183)</f>
        <v>1050</v>
      </c>
      <c r="I183" s="19">
        <f t="shared" ca="1" si="27"/>
        <v>1649</v>
      </c>
      <c r="J183" s="19">
        <f t="shared" ca="1" si="28"/>
        <v>0</v>
      </c>
      <c r="K183" s="19">
        <f t="shared" ca="1" si="24"/>
        <v>0</v>
      </c>
      <c r="L183" s="19">
        <f t="shared" ca="1" si="23"/>
        <v>0</v>
      </c>
      <c r="M183" s="1">
        <f ca="1">SUM($E$10:E183)-SUM($F$10:F183)</f>
        <v>0</v>
      </c>
    </row>
    <row r="184" spans="3:13" x14ac:dyDescent="0.25">
      <c r="C184" s="33">
        <v>175</v>
      </c>
      <c r="D184" s="19">
        <f t="shared" ca="1" si="25"/>
        <v>599</v>
      </c>
      <c r="E184" s="19">
        <f t="shared" ca="1" si="0"/>
        <v>160</v>
      </c>
      <c r="F184" s="19">
        <f t="shared" ca="1" si="22"/>
        <v>160</v>
      </c>
      <c r="G184" s="19">
        <f t="shared" ca="1" si="26"/>
        <v>439</v>
      </c>
      <c r="H184" s="19">
        <f ca="1">SUM(J$10:J183)-SUM(K$10:K184)</f>
        <v>1050</v>
      </c>
      <c r="I184" s="19">
        <f t="shared" ca="1" si="27"/>
        <v>1489</v>
      </c>
      <c r="J184" s="19">
        <f t="shared" ca="1" si="28"/>
        <v>0</v>
      </c>
      <c r="K184" s="19">
        <f t="shared" ca="1" si="24"/>
        <v>0</v>
      </c>
      <c r="L184" s="19">
        <f t="shared" ca="1" si="23"/>
        <v>0</v>
      </c>
      <c r="M184" s="1">
        <f ca="1">SUM($E$10:E184)-SUM($F$10:F184)</f>
        <v>0</v>
      </c>
    </row>
    <row r="185" spans="3:13" x14ac:dyDescent="0.25">
      <c r="C185" s="33">
        <v>176</v>
      </c>
      <c r="D185" s="19">
        <f t="shared" ca="1" si="25"/>
        <v>439</v>
      </c>
      <c r="E185" s="19">
        <f t="shared" ca="1" si="0"/>
        <v>215</v>
      </c>
      <c r="F185" s="19">
        <f t="shared" ca="1" si="22"/>
        <v>215</v>
      </c>
      <c r="G185" s="19">
        <f t="shared" ca="1" si="26"/>
        <v>224</v>
      </c>
      <c r="H185" s="19">
        <f ca="1">SUM(J$10:J184)-SUM(K$10:K185)</f>
        <v>1050</v>
      </c>
      <c r="I185" s="19">
        <f t="shared" ca="1" si="27"/>
        <v>1274</v>
      </c>
      <c r="J185" s="19">
        <f t="shared" ca="1" si="28"/>
        <v>0</v>
      </c>
      <c r="K185" s="19">
        <f t="shared" ca="1" si="24"/>
        <v>0</v>
      </c>
      <c r="L185" s="19">
        <f t="shared" ca="1" si="23"/>
        <v>0</v>
      </c>
      <c r="M185" s="1">
        <f ca="1">SUM($E$10:E185)-SUM($F$10:F185)</f>
        <v>0</v>
      </c>
    </row>
    <row r="186" spans="3:13" x14ac:dyDescent="0.25">
      <c r="C186" s="33">
        <v>177</v>
      </c>
      <c r="D186" s="19">
        <f t="shared" ca="1" si="25"/>
        <v>224</v>
      </c>
      <c r="E186" s="19">
        <f t="shared" ca="1" si="0"/>
        <v>234</v>
      </c>
      <c r="F186" s="19">
        <f t="shared" ca="1" si="22"/>
        <v>224</v>
      </c>
      <c r="G186" s="19">
        <f t="shared" ca="1" si="26"/>
        <v>-10</v>
      </c>
      <c r="H186" s="19">
        <f ca="1">SUM(J$10:J185)-SUM(K$10:K186)</f>
        <v>1050</v>
      </c>
      <c r="I186" s="19">
        <f t="shared" ca="1" si="27"/>
        <v>1040</v>
      </c>
      <c r="J186" s="19">
        <f t="shared" ca="1" si="28"/>
        <v>0</v>
      </c>
      <c r="K186" s="19">
        <f t="shared" ca="1" si="24"/>
        <v>0</v>
      </c>
      <c r="L186" s="19">
        <f t="shared" ca="1" si="23"/>
        <v>10</v>
      </c>
      <c r="M186" s="1">
        <f ca="1">SUM($E$10:E186)-SUM($F$10:F186)</f>
        <v>10</v>
      </c>
    </row>
    <row r="187" spans="3:13" x14ac:dyDescent="0.25">
      <c r="C187" s="33">
        <v>178</v>
      </c>
      <c r="D187" s="19">
        <f t="shared" ca="1" si="25"/>
        <v>1040</v>
      </c>
      <c r="E187" s="19">
        <f t="shared" ca="1" si="0"/>
        <v>228</v>
      </c>
      <c r="F187" s="19">
        <f t="shared" ca="1" si="22"/>
        <v>238</v>
      </c>
      <c r="G187" s="19">
        <f t="shared" ca="1" si="26"/>
        <v>812</v>
      </c>
      <c r="H187" s="19">
        <f ca="1">SUM(J$10:J186)-SUM(K$10:K187)</f>
        <v>0</v>
      </c>
      <c r="I187" s="19">
        <f t="shared" ca="1" si="27"/>
        <v>812</v>
      </c>
      <c r="J187" s="19">
        <f t="shared" ca="1" si="28"/>
        <v>1050</v>
      </c>
      <c r="K187" s="19">
        <f t="shared" ca="1" si="24"/>
        <v>1050</v>
      </c>
      <c r="L187" s="19">
        <f t="shared" ca="1" si="23"/>
        <v>0</v>
      </c>
      <c r="M187" s="1">
        <f ca="1">SUM($E$10:E187)-SUM($F$10:F187)</f>
        <v>0</v>
      </c>
    </row>
    <row r="188" spans="3:13" x14ac:dyDescent="0.25">
      <c r="C188" s="33">
        <v>179</v>
      </c>
      <c r="D188" s="19">
        <f t="shared" ca="1" si="25"/>
        <v>812</v>
      </c>
      <c r="E188" s="19">
        <f t="shared" ca="1" si="0"/>
        <v>216</v>
      </c>
      <c r="F188" s="19">
        <f t="shared" ca="1" si="22"/>
        <v>216</v>
      </c>
      <c r="G188" s="19">
        <f t="shared" ca="1" si="26"/>
        <v>596</v>
      </c>
      <c r="H188" s="19">
        <f ca="1">SUM(J$10:J187)-SUM(K$10:K188)</f>
        <v>1050</v>
      </c>
      <c r="I188" s="19">
        <f t="shared" ca="1" si="27"/>
        <v>1646</v>
      </c>
      <c r="J188" s="19">
        <f t="shared" ca="1" si="28"/>
        <v>0</v>
      </c>
      <c r="K188" s="19">
        <f t="shared" ca="1" si="24"/>
        <v>0</v>
      </c>
      <c r="L188" s="19">
        <f t="shared" ca="1" si="23"/>
        <v>0</v>
      </c>
      <c r="M188" s="1">
        <f ca="1">SUM($E$10:E188)-SUM($F$10:F188)</f>
        <v>0</v>
      </c>
    </row>
    <row r="189" spans="3:13" x14ac:dyDescent="0.25">
      <c r="C189" s="33">
        <v>180</v>
      </c>
      <c r="D189" s="19">
        <f t="shared" ca="1" si="25"/>
        <v>596</v>
      </c>
      <c r="E189" s="19">
        <f t="shared" ca="1" si="0"/>
        <v>205</v>
      </c>
      <c r="F189" s="19">
        <f t="shared" ca="1" si="22"/>
        <v>205</v>
      </c>
      <c r="G189" s="19">
        <f t="shared" ca="1" si="26"/>
        <v>391</v>
      </c>
      <c r="H189" s="19">
        <f ca="1">SUM(J$10:J188)-SUM(K$10:K189)</f>
        <v>1050</v>
      </c>
      <c r="I189" s="19">
        <f t="shared" ca="1" si="27"/>
        <v>1441</v>
      </c>
      <c r="J189" s="19">
        <f t="shared" ca="1" si="28"/>
        <v>0</v>
      </c>
      <c r="K189" s="19">
        <f t="shared" ca="1" si="24"/>
        <v>0</v>
      </c>
      <c r="L189" s="19">
        <f t="shared" ca="1" si="23"/>
        <v>0</v>
      </c>
      <c r="M189" s="1">
        <f ca="1">SUM($E$10:E189)-SUM($F$10:F189)</f>
        <v>0</v>
      </c>
    </row>
    <row r="190" spans="3:13" x14ac:dyDescent="0.25">
      <c r="C190" s="33">
        <v>181</v>
      </c>
      <c r="D190" s="19">
        <f t="shared" ca="1" si="25"/>
        <v>391</v>
      </c>
      <c r="E190" s="19">
        <f t="shared" ca="1" si="0"/>
        <v>293</v>
      </c>
      <c r="F190" s="19">
        <f t="shared" ca="1" si="22"/>
        <v>293</v>
      </c>
      <c r="G190" s="19">
        <f t="shared" ca="1" si="26"/>
        <v>98</v>
      </c>
      <c r="H190" s="19">
        <f ca="1">SUM(J$10:J189)-SUM(K$10:K190)</f>
        <v>1050</v>
      </c>
      <c r="I190" s="19">
        <f t="shared" ca="1" si="27"/>
        <v>1148</v>
      </c>
      <c r="J190" s="19">
        <f t="shared" ca="1" si="28"/>
        <v>0</v>
      </c>
      <c r="K190" s="19">
        <f t="shared" ca="1" si="24"/>
        <v>0</v>
      </c>
      <c r="L190" s="19">
        <f t="shared" ca="1" si="23"/>
        <v>0</v>
      </c>
      <c r="M190" s="1">
        <f ca="1">SUM($E$10:E190)-SUM($F$10:F190)</f>
        <v>0</v>
      </c>
    </row>
    <row r="191" spans="3:13" x14ac:dyDescent="0.25">
      <c r="C191" s="33">
        <v>182</v>
      </c>
      <c r="D191" s="19">
        <f t="shared" ca="1" si="25"/>
        <v>98</v>
      </c>
      <c r="E191" s="19">
        <f t="shared" ca="1" si="0"/>
        <v>218</v>
      </c>
      <c r="F191" s="19">
        <f t="shared" ca="1" si="22"/>
        <v>98</v>
      </c>
      <c r="G191" s="19">
        <f t="shared" ca="1" si="26"/>
        <v>-120</v>
      </c>
      <c r="H191" s="19">
        <f ca="1">SUM(J$10:J190)-SUM(K$10:K191)</f>
        <v>1050</v>
      </c>
      <c r="I191" s="19">
        <f t="shared" ca="1" si="27"/>
        <v>930</v>
      </c>
      <c r="J191" s="19">
        <f t="shared" ca="1" si="28"/>
        <v>0</v>
      </c>
      <c r="K191" s="19">
        <f t="shared" ca="1" si="24"/>
        <v>0</v>
      </c>
      <c r="L191" s="19">
        <f t="shared" ca="1" si="23"/>
        <v>120</v>
      </c>
      <c r="M191" s="1">
        <f ca="1">SUM($E$10:E191)-SUM($F$10:F191)</f>
        <v>120</v>
      </c>
    </row>
    <row r="192" spans="3:13" x14ac:dyDescent="0.25">
      <c r="C192" s="33">
        <v>183</v>
      </c>
      <c r="D192" s="19">
        <f t="shared" ca="1" si="25"/>
        <v>930</v>
      </c>
      <c r="E192" s="19">
        <f t="shared" ca="1" si="0"/>
        <v>242</v>
      </c>
      <c r="F192" s="19">
        <f t="shared" ca="1" si="22"/>
        <v>362</v>
      </c>
      <c r="G192" s="19">
        <f t="shared" ca="1" si="26"/>
        <v>688</v>
      </c>
      <c r="H192" s="19">
        <f ca="1">SUM(J$10:J191)-SUM(K$10:K192)</f>
        <v>0</v>
      </c>
      <c r="I192" s="19">
        <f t="shared" ca="1" si="27"/>
        <v>688</v>
      </c>
      <c r="J192" s="19">
        <f t="shared" ca="1" si="28"/>
        <v>1050</v>
      </c>
      <c r="K192" s="19">
        <f t="shared" ca="1" si="24"/>
        <v>1050</v>
      </c>
      <c r="L192" s="19">
        <f t="shared" ca="1" si="23"/>
        <v>0</v>
      </c>
      <c r="M192" s="1">
        <f ca="1">SUM($E$10:E192)-SUM($F$10:F192)</f>
        <v>0</v>
      </c>
    </row>
    <row r="193" spans="3:13" x14ac:dyDescent="0.25">
      <c r="C193" s="33">
        <v>184</v>
      </c>
      <c r="D193" s="19">
        <f t="shared" ca="1" si="25"/>
        <v>688</v>
      </c>
      <c r="E193" s="19">
        <f t="shared" ca="1" si="0"/>
        <v>185</v>
      </c>
      <c r="F193" s="19">
        <f t="shared" ca="1" si="22"/>
        <v>185</v>
      </c>
      <c r="G193" s="19">
        <f t="shared" ca="1" si="26"/>
        <v>503</v>
      </c>
      <c r="H193" s="19">
        <f ca="1">SUM(J$10:J192)-SUM(K$10:K193)</f>
        <v>1050</v>
      </c>
      <c r="I193" s="19">
        <f t="shared" ca="1" si="27"/>
        <v>1553</v>
      </c>
      <c r="J193" s="19">
        <f t="shared" ca="1" si="28"/>
        <v>0</v>
      </c>
      <c r="K193" s="19">
        <f t="shared" ca="1" si="24"/>
        <v>0</v>
      </c>
      <c r="L193" s="19">
        <f t="shared" ca="1" si="23"/>
        <v>0</v>
      </c>
      <c r="M193" s="1">
        <f ca="1">SUM($E$10:E193)-SUM($F$10:F193)</f>
        <v>0</v>
      </c>
    </row>
    <row r="194" spans="3:13" x14ac:dyDescent="0.25">
      <c r="C194" s="33">
        <v>185</v>
      </c>
      <c r="D194" s="19">
        <f t="shared" ca="1" si="25"/>
        <v>503</v>
      </c>
      <c r="E194" s="19">
        <f t="shared" ca="1" si="0"/>
        <v>183</v>
      </c>
      <c r="F194" s="19">
        <f t="shared" ca="1" si="22"/>
        <v>183</v>
      </c>
      <c r="G194" s="19">
        <f t="shared" ca="1" si="26"/>
        <v>320</v>
      </c>
      <c r="H194" s="19">
        <f ca="1">SUM(J$10:J193)-SUM(K$10:K194)</f>
        <v>1050</v>
      </c>
      <c r="I194" s="19">
        <f t="shared" ca="1" si="27"/>
        <v>1370</v>
      </c>
      <c r="J194" s="19">
        <f t="shared" ca="1" si="28"/>
        <v>0</v>
      </c>
      <c r="K194" s="19">
        <f t="shared" ca="1" si="24"/>
        <v>0</v>
      </c>
      <c r="L194" s="19">
        <f t="shared" ca="1" si="23"/>
        <v>0</v>
      </c>
      <c r="M194" s="1">
        <f ca="1">SUM($E$10:E194)-SUM($F$10:F194)</f>
        <v>0</v>
      </c>
    </row>
    <row r="195" spans="3:13" x14ac:dyDescent="0.25">
      <c r="C195" s="33">
        <v>186</v>
      </c>
      <c r="D195" s="19">
        <f t="shared" ca="1" si="25"/>
        <v>320</v>
      </c>
      <c r="E195" s="19">
        <f t="shared" ca="1" si="0"/>
        <v>167</v>
      </c>
      <c r="F195" s="19">
        <f t="shared" ca="1" si="22"/>
        <v>167</v>
      </c>
      <c r="G195" s="19">
        <f t="shared" ca="1" si="26"/>
        <v>153</v>
      </c>
      <c r="H195" s="19">
        <f ca="1">SUM(J$10:J194)-SUM(K$10:K195)</f>
        <v>1050</v>
      </c>
      <c r="I195" s="19">
        <f t="shared" ca="1" si="27"/>
        <v>1203</v>
      </c>
      <c r="J195" s="19">
        <f t="shared" ca="1" si="28"/>
        <v>0</v>
      </c>
      <c r="K195" s="19">
        <f t="shared" ca="1" si="24"/>
        <v>0</v>
      </c>
      <c r="L195" s="19">
        <f t="shared" ca="1" si="23"/>
        <v>0</v>
      </c>
      <c r="M195" s="1">
        <f ca="1">SUM($E$10:E195)-SUM($F$10:F195)</f>
        <v>0</v>
      </c>
    </row>
    <row r="196" spans="3:13" x14ac:dyDescent="0.25">
      <c r="C196" s="33">
        <v>187</v>
      </c>
      <c r="D196" s="19">
        <f t="shared" ca="1" si="25"/>
        <v>153</v>
      </c>
      <c r="E196" s="19">
        <f t="shared" ca="1" si="0"/>
        <v>230</v>
      </c>
      <c r="F196" s="19">
        <f t="shared" ca="1" si="22"/>
        <v>153</v>
      </c>
      <c r="G196" s="19">
        <f t="shared" ca="1" si="26"/>
        <v>-77</v>
      </c>
      <c r="H196" s="19">
        <f ca="1">SUM(J$10:J195)-SUM(K$10:K196)</f>
        <v>1050</v>
      </c>
      <c r="I196" s="19">
        <f t="shared" ca="1" si="27"/>
        <v>973</v>
      </c>
      <c r="J196" s="19">
        <f t="shared" ca="1" si="28"/>
        <v>0</v>
      </c>
      <c r="K196" s="19">
        <f t="shared" ca="1" si="24"/>
        <v>0</v>
      </c>
      <c r="L196" s="19">
        <f t="shared" ca="1" si="23"/>
        <v>77</v>
      </c>
      <c r="M196" s="1">
        <f ca="1">SUM($E$10:E196)-SUM($F$10:F196)</f>
        <v>77</v>
      </c>
    </row>
    <row r="197" spans="3:13" x14ac:dyDescent="0.25">
      <c r="C197" s="33">
        <v>188</v>
      </c>
      <c r="D197" s="19">
        <f t="shared" ca="1" si="25"/>
        <v>973</v>
      </c>
      <c r="E197" s="19">
        <f t="shared" ca="1" si="0"/>
        <v>113</v>
      </c>
      <c r="F197" s="19">
        <f t="shared" ca="1" si="22"/>
        <v>190</v>
      </c>
      <c r="G197" s="19">
        <f t="shared" ca="1" si="26"/>
        <v>860</v>
      </c>
      <c r="H197" s="19">
        <f ca="1">SUM(J$10:J196)-SUM(K$10:K197)</f>
        <v>0</v>
      </c>
      <c r="I197" s="19">
        <f t="shared" ca="1" si="27"/>
        <v>860</v>
      </c>
      <c r="J197" s="19">
        <f t="shared" ca="1" si="28"/>
        <v>1050</v>
      </c>
      <c r="K197" s="19">
        <f t="shared" ca="1" si="24"/>
        <v>1050</v>
      </c>
      <c r="L197" s="19">
        <f t="shared" ca="1" si="23"/>
        <v>0</v>
      </c>
      <c r="M197" s="1">
        <f ca="1">SUM($E$10:E197)-SUM($F$10:F197)</f>
        <v>0</v>
      </c>
    </row>
    <row r="198" spans="3:13" x14ac:dyDescent="0.25">
      <c r="C198" s="33">
        <v>189</v>
      </c>
      <c r="D198" s="19">
        <f t="shared" ca="1" si="25"/>
        <v>860</v>
      </c>
      <c r="E198" s="19">
        <f t="shared" ca="1" si="0"/>
        <v>204</v>
      </c>
      <c r="F198" s="19">
        <f t="shared" ca="1" si="22"/>
        <v>204</v>
      </c>
      <c r="G198" s="19">
        <f t="shared" ca="1" si="26"/>
        <v>656</v>
      </c>
      <c r="H198" s="19">
        <f ca="1">SUM(J$10:J197)-SUM(K$10:K198)</f>
        <v>1050</v>
      </c>
      <c r="I198" s="19">
        <f t="shared" ca="1" si="27"/>
        <v>1706</v>
      </c>
      <c r="J198" s="19">
        <f t="shared" ca="1" si="28"/>
        <v>0</v>
      </c>
      <c r="K198" s="19">
        <f t="shared" ca="1" si="24"/>
        <v>0</v>
      </c>
      <c r="L198" s="19">
        <f t="shared" ca="1" si="23"/>
        <v>0</v>
      </c>
      <c r="M198" s="1">
        <f ca="1">SUM($E$10:E198)-SUM($F$10:F198)</f>
        <v>0</v>
      </c>
    </row>
    <row r="199" spans="3:13" x14ac:dyDescent="0.25">
      <c r="C199" s="33">
        <v>190</v>
      </c>
      <c r="D199" s="19">
        <f t="shared" ca="1" si="25"/>
        <v>656</v>
      </c>
      <c r="E199" s="19">
        <f t="shared" ca="1" si="0"/>
        <v>148</v>
      </c>
      <c r="F199" s="19">
        <f t="shared" ca="1" si="22"/>
        <v>148</v>
      </c>
      <c r="G199" s="19">
        <f t="shared" ca="1" si="26"/>
        <v>508</v>
      </c>
      <c r="H199" s="19">
        <f ca="1">SUM(J$10:J198)-SUM(K$10:K199)</f>
        <v>1050</v>
      </c>
      <c r="I199" s="19">
        <f t="shared" ca="1" si="27"/>
        <v>1558</v>
      </c>
      <c r="J199" s="19">
        <f t="shared" ca="1" si="28"/>
        <v>0</v>
      </c>
      <c r="K199" s="19">
        <f t="shared" ca="1" si="24"/>
        <v>0</v>
      </c>
      <c r="L199" s="19">
        <f t="shared" ca="1" si="23"/>
        <v>0</v>
      </c>
      <c r="M199" s="1">
        <f ca="1">SUM($E$10:E199)-SUM($F$10:F199)</f>
        <v>0</v>
      </c>
    </row>
    <row r="200" spans="3:13" x14ac:dyDescent="0.25">
      <c r="C200" s="33">
        <v>191</v>
      </c>
      <c r="D200" s="19">
        <f t="shared" ca="1" si="25"/>
        <v>508</v>
      </c>
      <c r="E200" s="19">
        <f t="shared" ca="1" si="0"/>
        <v>226</v>
      </c>
      <c r="F200" s="19">
        <f t="shared" ca="1" si="22"/>
        <v>226</v>
      </c>
      <c r="G200" s="19">
        <f t="shared" ca="1" si="26"/>
        <v>282</v>
      </c>
      <c r="H200" s="19">
        <f ca="1">SUM(J$10:J199)-SUM(K$10:K200)</f>
        <v>1050</v>
      </c>
      <c r="I200" s="19">
        <f t="shared" ca="1" si="27"/>
        <v>1332</v>
      </c>
      <c r="J200" s="19">
        <f t="shared" ca="1" si="28"/>
        <v>0</v>
      </c>
      <c r="K200" s="19">
        <f t="shared" ca="1" si="24"/>
        <v>0</v>
      </c>
      <c r="L200" s="19">
        <f t="shared" ca="1" si="23"/>
        <v>0</v>
      </c>
      <c r="M200" s="1">
        <f ca="1">SUM($E$10:E200)-SUM($F$10:F200)</f>
        <v>0</v>
      </c>
    </row>
    <row r="201" spans="3:13" x14ac:dyDescent="0.25">
      <c r="C201" s="33">
        <v>192</v>
      </c>
      <c r="D201" s="19">
        <f t="shared" ca="1" si="25"/>
        <v>282</v>
      </c>
      <c r="E201" s="19">
        <f t="shared" ca="1" si="0"/>
        <v>152</v>
      </c>
      <c r="F201" s="19">
        <f t="shared" ca="1" si="22"/>
        <v>152</v>
      </c>
      <c r="G201" s="19">
        <f t="shared" ca="1" si="26"/>
        <v>130</v>
      </c>
      <c r="H201" s="19">
        <f ca="1">SUM(J$10:J200)-SUM(K$10:K201)</f>
        <v>1050</v>
      </c>
      <c r="I201" s="19">
        <f t="shared" ca="1" si="27"/>
        <v>1180</v>
      </c>
      <c r="J201" s="19">
        <f t="shared" ca="1" si="28"/>
        <v>0</v>
      </c>
      <c r="K201" s="19">
        <f t="shared" ca="1" si="24"/>
        <v>0</v>
      </c>
      <c r="L201" s="19">
        <f t="shared" ca="1" si="23"/>
        <v>0</v>
      </c>
      <c r="M201" s="1">
        <f ca="1">SUM($E$10:E201)-SUM($F$10:F201)</f>
        <v>0</v>
      </c>
    </row>
    <row r="202" spans="3:13" x14ac:dyDescent="0.25">
      <c r="C202" s="33">
        <v>193</v>
      </c>
      <c r="D202" s="19">
        <f t="shared" ca="1" si="25"/>
        <v>1180</v>
      </c>
      <c r="E202" s="19">
        <f t="shared" ca="1" si="0"/>
        <v>207</v>
      </c>
      <c r="F202" s="19">
        <f t="shared" ref="F202:F209" ca="1" si="29">IF(D202&gt;0,MIN(D202,E202),0)+IF(AND(G201&lt;0,K202&gt;0),IF(ABS(G201)&gt;$E$6,$E$6,-G201),0)</f>
        <v>207</v>
      </c>
      <c r="G202" s="19">
        <f t="shared" ca="1" si="26"/>
        <v>973</v>
      </c>
      <c r="H202" s="19">
        <f ca="1">SUM(J$10:J201)-SUM(K$10:K202)</f>
        <v>0</v>
      </c>
      <c r="I202" s="19">
        <f t="shared" ca="1" si="27"/>
        <v>973</v>
      </c>
      <c r="J202" s="19">
        <f t="shared" ca="1" si="28"/>
        <v>0</v>
      </c>
      <c r="K202" s="19">
        <f t="shared" ca="1" si="24"/>
        <v>1050</v>
      </c>
      <c r="L202" s="19">
        <f t="shared" ca="1" si="23"/>
        <v>0</v>
      </c>
      <c r="M202" s="1">
        <f ca="1">SUM($E$10:E202)-SUM($F$10:F202)</f>
        <v>0</v>
      </c>
    </row>
    <row r="203" spans="3:13" x14ac:dyDescent="0.25">
      <c r="C203" s="33">
        <v>194</v>
      </c>
      <c r="D203" s="19">
        <f t="shared" ca="1" si="25"/>
        <v>973</v>
      </c>
      <c r="E203" s="19">
        <f t="shared" ca="1" si="0"/>
        <v>272</v>
      </c>
      <c r="F203" s="19">
        <f t="shared" ca="1" si="29"/>
        <v>272</v>
      </c>
      <c r="G203" s="19">
        <f t="shared" ca="1" si="26"/>
        <v>701</v>
      </c>
      <c r="H203" s="19">
        <f ca="1">SUM(J$10:J202)-SUM(K$10:K203)</f>
        <v>0</v>
      </c>
      <c r="I203" s="19">
        <f t="shared" ca="1" si="27"/>
        <v>701</v>
      </c>
      <c r="J203" s="19">
        <f t="shared" ca="1" si="28"/>
        <v>1050</v>
      </c>
      <c r="K203" s="19">
        <f t="shared" ca="1" si="24"/>
        <v>0</v>
      </c>
      <c r="L203" s="19">
        <f t="shared" ref="L203:L209" ca="1" si="30">IF(M203&gt;M202,M203-M202,0)</f>
        <v>0</v>
      </c>
      <c r="M203" s="1">
        <f ca="1">SUM($E$10:E203)-SUM($F$10:F203)</f>
        <v>0</v>
      </c>
    </row>
    <row r="204" spans="3:13" x14ac:dyDescent="0.25">
      <c r="C204" s="33">
        <v>195</v>
      </c>
      <c r="D204" s="19">
        <f t="shared" ca="1" si="25"/>
        <v>701</v>
      </c>
      <c r="E204" s="19">
        <f t="shared" ca="1" si="0"/>
        <v>202</v>
      </c>
      <c r="F204" s="19">
        <f t="shared" ca="1" si="29"/>
        <v>202</v>
      </c>
      <c r="G204" s="19">
        <f t="shared" ca="1" si="26"/>
        <v>499</v>
      </c>
      <c r="H204" s="19">
        <f ca="1">SUM(J$10:J203)-SUM(K$10:K204)</f>
        <v>1050</v>
      </c>
      <c r="I204" s="19">
        <f t="shared" ca="1" si="27"/>
        <v>1549</v>
      </c>
      <c r="J204" s="19">
        <f t="shared" ca="1" si="28"/>
        <v>0</v>
      </c>
      <c r="K204" s="19">
        <f t="shared" ca="1" si="24"/>
        <v>0</v>
      </c>
      <c r="L204" s="19">
        <f t="shared" ca="1" si="30"/>
        <v>0</v>
      </c>
      <c r="M204" s="1">
        <f ca="1">SUM($E$10:E204)-SUM($F$10:F204)</f>
        <v>0</v>
      </c>
    </row>
    <row r="205" spans="3:13" x14ac:dyDescent="0.25">
      <c r="C205" s="33">
        <v>196</v>
      </c>
      <c r="D205" s="19">
        <f t="shared" ca="1" si="25"/>
        <v>499</v>
      </c>
      <c r="E205" s="19">
        <f t="shared" ca="1" si="0"/>
        <v>197</v>
      </c>
      <c r="F205" s="19">
        <f t="shared" ca="1" si="29"/>
        <v>197</v>
      </c>
      <c r="G205" s="19">
        <f t="shared" ca="1" si="26"/>
        <v>302</v>
      </c>
      <c r="H205" s="19">
        <f ca="1">SUM(J$10:J204)-SUM(K$10:K205)</f>
        <v>1050</v>
      </c>
      <c r="I205" s="19">
        <f t="shared" ca="1" si="27"/>
        <v>1352</v>
      </c>
      <c r="J205" s="19">
        <f t="shared" ca="1" si="28"/>
        <v>0</v>
      </c>
      <c r="K205" s="19">
        <f t="shared" ca="1" si="24"/>
        <v>0</v>
      </c>
      <c r="L205" s="19">
        <f t="shared" ca="1" si="30"/>
        <v>0</v>
      </c>
      <c r="M205" s="1">
        <f ca="1">SUM($E$10:E205)-SUM($F$10:F205)</f>
        <v>0</v>
      </c>
    </row>
    <row r="206" spans="3:13" x14ac:dyDescent="0.25">
      <c r="C206" s="33">
        <v>197</v>
      </c>
      <c r="D206" s="19">
        <f t="shared" ca="1" si="25"/>
        <v>302</v>
      </c>
      <c r="E206" s="19">
        <f t="shared" ca="1" si="0"/>
        <v>228</v>
      </c>
      <c r="F206" s="19">
        <f t="shared" ca="1" si="29"/>
        <v>228</v>
      </c>
      <c r="G206" s="19">
        <f t="shared" ca="1" si="26"/>
        <v>74</v>
      </c>
      <c r="H206" s="19">
        <f ca="1">SUM(J$10:J205)-SUM(K$10:K206)</f>
        <v>1050</v>
      </c>
      <c r="I206" s="19">
        <f t="shared" ca="1" si="27"/>
        <v>1124</v>
      </c>
      <c r="J206" s="19">
        <f t="shared" ca="1" si="28"/>
        <v>0</v>
      </c>
      <c r="K206" s="19">
        <f t="shared" ca="1" si="24"/>
        <v>0</v>
      </c>
      <c r="L206" s="19">
        <f t="shared" ca="1" si="30"/>
        <v>0</v>
      </c>
      <c r="M206" s="1">
        <f ca="1">SUM($E$10:E206)-SUM($F$10:F206)</f>
        <v>0</v>
      </c>
    </row>
    <row r="207" spans="3:13" x14ac:dyDescent="0.25">
      <c r="C207" s="33">
        <v>198</v>
      </c>
      <c r="D207" s="19">
        <f t="shared" ca="1" si="25"/>
        <v>74</v>
      </c>
      <c r="E207" s="19">
        <f t="shared" ca="1" si="0"/>
        <v>225</v>
      </c>
      <c r="F207" s="19">
        <f t="shared" ca="1" si="29"/>
        <v>74</v>
      </c>
      <c r="G207" s="19">
        <f t="shared" ca="1" si="26"/>
        <v>-151</v>
      </c>
      <c r="H207" s="19">
        <f ca="1">SUM(J$10:J206)-SUM(K$10:K207)</f>
        <v>1050</v>
      </c>
      <c r="I207" s="19">
        <f t="shared" ca="1" si="27"/>
        <v>899</v>
      </c>
      <c r="J207" s="19">
        <f t="shared" ca="1" si="28"/>
        <v>1050</v>
      </c>
      <c r="K207" s="19">
        <f t="shared" ca="1" si="24"/>
        <v>0</v>
      </c>
      <c r="L207" s="19">
        <f t="shared" ca="1" si="30"/>
        <v>151</v>
      </c>
      <c r="M207" s="1">
        <f ca="1">SUM($E$10:E207)-SUM($F$10:F207)</f>
        <v>151</v>
      </c>
    </row>
    <row r="208" spans="3:13" x14ac:dyDescent="0.25">
      <c r="C208" s="33">
        <v>199</v>
      </c>
      <c r="D208" s="19">
        <f t="shared" ca="1" si="25"/>
        <v>899</v>
      </c>
      <c r="E208" s="19">
        <f t="shared" ca="1" si="0"/>
        <v>166</v>
      </c>
      <c r="F208" s="19">
        <f t="shared" ca="1" si="29"/>
        <v>317</v>
      </c>
      <c r="G208" s="19">
        <f t="shared" ca="1" si="26"/>
        <v>733</v>
      </c>
      <c r="H208" s="19">
        <f ca="1">SUM(J$10:J207)-SUM(K$10:K208)</f>
        <v>1050</v>
      </c>
      <c r="I208" s="19">
        <f t="shared" ca="1" si="27"/>
        <v>1783</v>
      </c>
      <c r="J208" s="19">
        <f t="shared" ca="1" si="28"/>
        <v>0</v>
      </c>
      <c r="K208" s="19">
        <f t="shared" ref="K208:K209" ca="1" si="31">IF(C208-$H$5-1&lt;=0,0,VLOOKUP(C208-$H$5-1,$C$10:$J$209,8))</f>
        <v>1050</v>
      </c>
      <c r="L208" s="19">
        <f t="shared" ca="1" si="30"/>
        <v>0</v>
      </c>
      <c r="M208" s="1">
        <f ca="1">SUM($E$10:E208)-SUM($F$10:F208)</f>
        <v>0</v>
      </c>
    </row>
    <row r="209" spans="3:13" x14ac:dyDescent="0.25">
      <c r="C209" s="33">
        <v>200</v>
      </c>
      <c r="D209" s="20">
        <f t="shared" ca="1" si="25"/>
        <v>733</v>
      </c>
      <c r="E209" s="20">
        <f t="shared" ca="1" si="0"/>
        <v>153</v>
      </c>
      <c r="F209" s="20">
        <f t="shared" ca="1" si="29"/>
        <v>153</v>
      </c>
      <c r="G209" s="20">
        <f t="shared" ca="1" si="26"/>
        <v>580</v>
      </c>
      <c r="H209" s="20">
        <f ca="1">SUM(J$10:J208)-SUM(K$10:K209)</f>
        <v>1050</v>
      </c>
      <c r="I209" s="20">
        <f t="shared" ca="1" si="27"/>
        <v>1630</v>
      </c>
      <c r="J209" s="20">
        <f t="shared" ca="1" si="28"/>
        <v>0</v>
      </c>
      <c r="K209" s="19">
        <f t="shared" ca="1" si="31"/>
        <v>0</v>
      </c>
      <c r="L209" s="20">
        <f t="shared" ca="1" si="30"/>
        <v>0</v>
      </c>
      <c r="M209" s="1">
        <f ca="1">SUM($E$10:E209)-SUM($F$10:F209)</f>
        <v>0</v>
      </c>
    </row>
    <row r="210" spans="3:13" x14ac:dyDescent="0.25">
      <c r="C210" s="25"/>
      <c r="D210" s="24" t="s">
        <v>41</v>
      </c>
      <c r="E210" s="20">
        <f ca="1">SUM(E10:E209)</f>
        <v>39920</v>
      </c>
      <c r="F210" s="20">
        <f ca="1">SUM(F10:F209)</f>
        <v>39920</v>
      </c>
    </row>
    <row r="211" spans="3:13" ht="4.5" customHeight="1" x14ac:dyDescent="0.25">
      <c r="C211" s="25"/>
      <c r="D211" s="25"/>
    </row>
    <row r="212" spans="3:13" x14ac:dyDescent="0.25">
      <c r="C212" s="25"/>
      <c r="D212" s="24" t="s">
        <v>11</v>
      </c>
      <c r="E212" s="3">
        <f ca="1">((SUMIF(D10:D209,"&gt;=0")+SUMIF(G10:G209,"&gt;=0"))/400)</f>
        <v>518.84</v>
      </c>
      <c r="F212" s="25" t="s">
        <v>5</v>
      </c>
      <c r="G212" s="24" t="s">
        <v>14</v>
      </c>
      <c r="H212" s="5">
        <f ca="1">E212/AVERAGE(E10:E209)</f>
        <v>2.5993987975951907</v>
      </c>
      <c r="I212" s="25" t="s">
        <v>10</v>
      </c>
      <c r="J212" s="24" t="s">
        <v>15</v>
      </c>
      <c r="K212" s="4">
        <f ca="1">1-COUNTIF(L10:L209,"&lt;&gt;0")/COUNT(E10:E209)</f>
        <v>0.88500000000000001</v>
      </c>
      <c r="L212" s="30" t="s">
        <v>20</v>
      </c>
    </row>
    <row r="213" spans="3:13" x14ac:dyDescent="0.25">
      <c r="C213" s="25"/>
      <c r="D213" s="24" t="s">
        <v>21</v>
      </c>
      <c r="E213" s="3">
        <f ca="1">E212*H6*((1+K5)^(1/K6)-1)</f>
        <v>5.0361730676209806</v>
      </c>
      <c r="F213" s="25" t="s">
        <v>27</v>
      </c>
      <c r="G213" s="24" t="s">
        <v>17</v>
      </c>
      <c r="H213" s="5">
        <f ca="1">1/H212</f>
        <v>0.38470434045177698</v>
      </c>
      <c r="I213" s="25" t="s">
        <v>18</v>
      </c>
      <c r="J213" s="24" t="s">
        <v>15</v>
      </c>
      <c r="K213" s="4">
        <f ca="1">1-SUM(L10:L209)/E210</f>
        <v>0.95230460921843685</v>
      </c>
      <c r="L213" s="30" t="s">
        <v>19</v>
      </c>
    </row>
    <row r="214" spans="3:13" x14ac:dyDescent="0.25">
      <c r="C214" s="25"/>
      <c r="D214" s="24" t="s">
        <v>28</v>
      </c>
      <c r="E214" s="3">
        <f ca="1">(COUNTIF(J10:J209,"&lt;&gt;0")*K7)/COUNT(E10:E209)</f>
        <v>5.85</v>
      </c>
      <c r="F214" s="25" t="s">
        <v>27</v>
      </c>
      <c r="G214" s="25"/>
      <c r="I214" s="25"/>
      <c r="J214" s="24" t="s">
        <v>15</v>
      </c>
      <c r="K214" s="4">
        <f ca="1">1+SUMIF(G10:G209,"&lt;0")/E210</f>
        <v>0.94025551102204408</v>
      </c>
      <c r="L214" s="30" t="s">
        <v>46</v>
      </c>
    </row>
    <row r="215" spans="3:13" x14ac:dyDescent="0.25">
      <c r="C215" s="25"/>
      <c r="D215" s="24" t="s">
        <v>33</v>
      </c>
      <c r="E215" s="3">
        <f ca="1">E213+E214</f>
        <v>10.88617306762098</v>
      </c>
      <c r="F215" s="25" t="s">
        <v>27</v>
      </c>
      <c r="G215" s="25"/>
    </row>
    <row r="216" spans="3:13" x14ac:dyDescent="0.25">
      <c r="C216" s="25"/>
    </row>
    <row r="217" spans="3:13" x14ac:dyDescent="0.25">
      <c r="C217" s="25"/>
    </row>
    <row r="218" spans="3:13" x14ac:dyDescent="0.25">
      <c r="C218" s="25"/>
    </row>
    <row r="219" spans="3:13" x14ac:dyDescent="0.25">
      <c r="C219" s="25"/>
    </row>
    <row r="220" spans="3:13" x14ac:dyDescent="0.25">
      <c r="C220" s="25"/>
    </row>
    <row r="221" spans="3:13" x14ac:dyDescent="0.25">
      <c r="C221" s="25"/>
    </row>
    <row r="222" spans="3:13" x14ac:dyDescent="0.25">
      <c r="C222" s="25"/>
    </row>
    <row r="223" spans="3:13" x14ac:dyDescent="0.25">
      <c r="C223" s="25"/>
    </row>
    <row r="224" spans="3:13" x14ac:dyDescent="0.25">
      <c r="C224" s="25"/>
    </row>
    <row r="225" spans="3:3" x14ac:dyDescent="0.25">
      <c r="C225" s="25"/>
    </row>
    <row r="226" spans="3:3" x14ac:dyDescent="0.25">
      <c r="C226" s="25"/>
    </row>
    <row r="227" spans="3:3" x14ac:dyDescent="0.25">
      <c r="C227" s="25"/>
    </row>
    <row r="228" spans="3:3" x14ac:dyDescent="0.25">
      <c r="C228" s="25"/>
    </row>
    <row r="229" spans="3:3" x14ac:dyDescent="0.25">
      <c r="C229" s="25"/>
    </row>
    <row r="230" spans="3:3" x14ac:dyDescent="0.25">
      <c r="C230" s="25"/>
    </row>
    <row r="231" spans="3:3" x14ac:dyDescent="0.25">
      <c r="C231" s="25"/>
    </row>
    <row r="232" spans="3:3" x14ac:dyDescent="0.25">
      <c r="C232" s="25"/>
    </row>
    <row r="233" spans="3:3" x14ac:dyDescent="0.25">
      <c r="C233" s="25"/>
    </row>
    <row r="234" spans="3:3" x14ac:dyDescent="0.25">
      <c r="C234" s="25"/>
    </row>
    <row r="235" spans="3:3" x14ac:dyDescent="0.25">
      <c r="C235" s="25"/>
    </row>
    <row r="236" spans="3:3" x14ac:dyDescent="0.25">
      <c r="C236" s="25"/>
    </row>
    <row r="237" spans="3:3" x14ac:dyDescent="0.25">
      <c r="C237" s="25"/>
    </row>
    <row r="238" spans="3:3" x14ac:dyDescent="0.25">
      <c r="C238" s="25"/>
    </row>
    <row r="239" spans="3:3" x14ac:dyDescent="0.25">
      <c r="C239" s="25"/>
    </row>
    <row r="240" spans="3:3" x14ac:dyDescent="0.25">
      <c r="C240" s="25"/>
    </row>
    <row r="241" spans="3:3" x14ac:dyDescent="0.25">
      <c r="C241" s="25"/>
    </row>
    <row r="242" spans="3:3" x14ac:dyDescent="0.25">
      <c r="C242" s="25"/>
    </row>
    <row r="243" spans="3:3" x14ac:dyDescent="0.25">
      <c r="C243" s="25"/>
    </row>
    <row r="244" spans="3:3" x14ac:dyDescent="0.25">
      <c r="C244" s="25"/>
    </row>
    <row r="245" spans="3:3" x14ac:dyDescent="0.25">
      <c r="C245" s="25"/>
    </row>
    <row r="246" spans="3:3" x14ac:dyDescent="0.25">
      <c r="C246" s="25"/>
    </row>
    <row r="247" spans="3:3" x14ac:dyDescent="0.25">
      <c r="C247" s="25"/>
    </row>
    <row r="248" spans="3:3" x14ac:dyDescent="0.25">
      <c r="C248" s="25"/>
    </row>
    <row r="249" spans="3:3" x14ac:dyDescent="0.25">
      <c r="C249" s="25"/>
    </row>
    <row r="250" spans="3:3" x14ac:dyDescent="0.25">
      <c r="C250" s="25"/>
    </row>
    <row r="251" spans="3:3" x14ac:dyDescent="0.25">
      <c r="C251" s="25"/>
    </row>
    <row r="252" spans="3:3" x14ac:dyDescent="0.25">
      <c r="C252" s="25"/>
    </row>
    <row r="253" spans="3:3" x14ac:dyDescent="0.25">
      <c r="C253" s="25"/>
    </row>
    <row r="254" spans="3:3" x14ac:dyDescent="0.25">
      <c r="C254" s="25"/>
    </row>
    <row r="255" spans="3:3" x14ac:dyDescent="0.25">
      <c r="C255" s="25"/>
    </row>
    <row r="256" spans="3:3" x14ac:dyDescent="0.25">
      <c r="C256" s="25"/>
    </row>
    <row r="257" spans="3:3" x14ac:dyDescent="0.25">
      <c r="C257" s="25"/>
    </row>
    <row r="258" spans="3:3" x14ac:dyDescent="0.25">
      <c r="C258" s="25"/>
    </row>
    <row r="259" spans="3:3" x14ac:dyDescent="0.25">
      <c r="C259" s="25"/>
    </row>
    <row r="260" spans="3:3" x14ac:dyDescent="0.25">
      <c r="C260" s="25"/>
    </row>
    <row r="261" spans="3:3" x14ac:dyDescent="0.25">
      <c r="C261" s="25"/>
    </row>
    <row r="262" spans="3:3" x14ac:dyDescent="0.25">
      <c r="C262" s="25"/>
    </row>
    <row r="263" spans="3:3" x14ac:dyDescent="0.25">
      <c r="C263" s="25"/>
    </row>
    <row r="264" spans="3:3" x14ac:dyDescent="0.25">
      <c r="C264" s="25"/>
    </row>
    <row r="265" spans="3:3" x14ac:dyDescent="0.25">
      <c r="C265" s="25"/>
    </row>
    <row r="266" spans="3:3" x14ac:dyDescent="0.25">
      <c r="C266" s="25"/>
    </row>
    <row r="267" spans="3:3" x14ac:dyDescent="0.25">
      <c r="C267" s="25"/>
    </row>
    <row r="268" spans="3:3" x14ac:dyDescent="0.25">
      <c r="C268" s="25"/>
    </row>
    <row r="269" spans="3:3" x14ac:dyDescent="0.25">
      <c r="C269" s="25"/>
    </row>
    <row r="270" spans="3:3" x14ac:dyDescent="0.25">
      <c r="C270" s="25"/>
    </row>
    <row r="271" spans="3:3" x14ac:dyDescent="0.25">
      <c r="C271" s="25"/>
    </row>
    <row r="272" spans="3:3" x14ac:dyDescent="0.25">
      <c r="C272" s="25"/>
    </row>
    <row r="273" spans="3:3" x14ac:dyDescent="0.25">
      <c r="C273" s="25"/>
    </row>
    <row r="274" spans="3:3" x14ac:dyDescent="0.25">
      <c r="C274" s="25"/>
    </row>
    <row r="275" spans="3:3" x14ac:dyDescent="0.25">
      <c r="C275" s="25"/>
    </row>
    <row r="276" spans="3:3" x14ac:dyDescent="0.25">
      <c r="C276" s="25"/>
    </row>
    <row r="277" spans="3:3" x14ac:dyDescent="0.25">
      <c r="C277" s="25"/>
    </row>
    <row r="278" spans="3:3" x14ac:dyDescent="0.25">
      <c r="C278" s="25"/>
    </row>
    <row r="279" spans="3:3" x14ac:dyDescent="0.25">
      <c r="C279" s="25"/>
    </row>
    <row r="280" spans="3:3" x14ac:dyDescent="0.25">
      <c r="C280" s="25"/>
    </row>
    <row r="281" spans="3:3" x14ac:dyDescent="0.25">
      <c r="C281" s="25"/>
    </row>
    <row r="282" spans="3:3" x14ac:dyDescent="0.25">
      <c r="C282" s="25"/>
    </row>
    <row r="283" spans="3:3" x14ac:dyDescent="0.25">
      <c r="C283" s="25"/>
    </row>
    <row r="284" spans="3:3" x14ac:dyDescent="0.25">
      <c r="C284" s="25"/>
    </row>
    <row r="285" spans="3:3" x14ac:dyDescent="0.25">
      <c r="C285" s="25"/>
    </row>
    <row r="286" spans="3:3" x14ac:dyDescent="0.25">
      <c r="C286" s="25"/>
    </row>
    <row r="287" spans="3:3" x14ac:dyDescent="0.25">
      <c r="C287" s="25"/>
    </row>
    <row r="288" spans="3:3" x14ac:dyDescent="0.25">
      <c r="C288" s="25"/>
    </row>
    <row r="289" spans="3:3" x14ac:dyDescent="0.25">
      <c r="C289" s="25"/>
    </row>
    <row r="290" spans="3:3" x14ac:dyDescent="0.25">
      <c r="C290" s="25"/>
    </row>
    <row r="291" spans="3:3" x14ac:dyDescent="0.25">
      <c r="C291" s="25"/>
    </row>
    <row r="292" spans="3:3" x14ac:dyDescent="0.25">
      <c r="C292" s="25"/>
    </row>
    <row r="293" spans="3:3" x14ac:dyDescent="0.25">
      <c r="C293" s="25"/>
    </row>
    <row r="294" spans="3:3" x14ac:dyDescent="0.25">
      <c r="C294" s="25"/>
    </row>
    <row r="295" spans="3:3" x14ac:dyDescent="0.25">
      <c r="C295" s="25"/>
    </row>
    <row r="296" spans="3:3" x14ac:dyDescent="0.25">
      <c r="C296" s="25"/>
    </row>
    <row r="297" spans="3:3" x14ac:dyDescent="0.25">
      <c r="C297" s="25"/>
    </row>
    <row r="298" spans="3:3" x14ac:dyDescent="0.25">
      <c r="C298" s="25"/>
    </row>
    <row r="299" spans="3:3" x14ac:dyDescent="0.25">
      <c r="C299" s="25"/>
    </row>
    <row r="300" spans="3:3" x14ac:dyDescent="0.25">
      <c r="C300" s="25"/>
    </row>
    <row r="301" spans="3:3" x14ac:dyDescent="0.25">
      <c r="C301" s="25"/>
    </row>
    <row r="302" spans="3:3" x14ac:dyDescent="0.25">
      <c r="C302" s="25"/>
    </row>
    <row r="303" spans="3:3" x14ac:dyDescent="0.25">
      <c r="C303" s="25"/>
    </row>
    <row r="304" spans="3:3" x14ac:dyDescent="0.25">
      <c r="C304" s="25"/>
    </row>
    <row r="305" spans="3:3" x14ac:dyDescent="0.25">
      <c r="C305" s="25"/>
    </row>
    <row r="306" spans="3:3" x14ac:dyDescent="0.25">
      <c r="C306" s="25"/>
    </row>
    <row r="307" spans="3:3" x14ac:dyDescent="0.25">
      <c r="C307" s="25"/>
    </row>
    <row r="308" spans="3:3" x14ac:dyDescent="0.25">
      <c r="C308" s="25"/>
    </row>
    <row r="309" spans="3:3" x14ac:dyDescent="0.25">
      <c r="C309" s="25"/>
    </row>
    <row r="310" spans="3:3" x14ac:dyDescent="0.25">
      <c r="C310" s="25"/>
    </row>
    <row r="311" spans="3:3" x14ac:dyDescent="0.25">
      <c r="C311" s="25"/>
    </row>
    <row r="312" spans="3:3" x14ac:dyDescent="0.25">
      <c r="C312" s="25"/>
    </row>
    <row r="313" spans="3:3" x14ac:dyDescent="0.25">
      <c r="C313" s="25"/>
    </row>
    <row r="314" spans="3:3" x14ac:dyDescent="0.25">
      <c r="C314" s="25"/>
    </row>
    <row r="315" spans="3:3" x14ac:dyDescent="0.25">
      <c r="C315" s="25"/>
    </row>
    <row r="316" spans="3:3" x14ac:dyDescent="0.25">
      <c r="C316" s="25"/>
    </row>
    <row r="317" spans="3:3" x14ac:dyDescent="0.25">
      <c r="C317" s="25"/>
    </row>
    <row r="318" spans="3:3" x14ac:dyDescent="0.25">
      <c r="C318" s="25"/>
    </row>
    <row r="319" spans="3:3" x14ac:dyDescent="0.25">
      <c r="C319" s="25"/>
    </row>
    <row r="320" spans="3:3" x14ac:dyDescent="0.25">
      <c r="C320" s="25"/>
    </row>
    <row r="321" spans="3:3" x14ac:dyDescent="0.25">
      <c r="C321" s="25"/>
    </row>
    <row r="322" spans="3:3" x14ac:dyDescent="0.25">
      <c r="C322" s="25"/>
    </row>
    <row r="323" spans="3:3" x14ac:dyDescent="0.25">
      <c r="C323" s="25"/>
    </row>
    <row r="324" spans="3:3" x14ac:dyDescent="0.25">
      <c r="C324" s="25"/>
    </row>
    <row r="325" spans="3:3" x14ac:dyDescent="0.25">
      <c r="C325" s="25"/>
    </row>
    <row r="326" spans="3:3" x14ac:dyDescent="0.25">
      <c r="C326" s="25"/>
    </row>
    <row r="327" spans="3:3" x14ac:dyDescent="0.25">
      <c r="C327" s="25"/>
    </row>
    <row r="328" spans="3:3" x14ac:dyDescent="0.25">
      <c r="C328" s="25"/>
    </row>
    <row r="329" spans="3:3" x14ac:dyDescent="0.25">
      <c r="C329" s="25"/>
    </row>
    <row r="330" spans="3:3" x14ac:dyDescent="0.25">
      <c r="C330" s="25"/>
    </row>
    <row r="331" spans="3:3" x14ac:dyDescent="0.25">
      <c r="C331" s="25"/>
    </row>
    <row r="332" spans="3:3" x14ac:dyDescent="0.25">
      <c r="C332" s="25"/>
    </row>
    <row r="333" spans="3:3" x14ac:dyDescent="0.25">
      <c r="C333" s="25"/>
    </row>
    <row r="334" spans="3:3" x14ac:dyDescent="0.25">
      <c r="C334" s="25"/>
    </row>
    <row r="335" spans="3:3" x14ac:dyDescent="0.25">
      <c r="C335" s="25"/>
    </row>
    <row r="336" spans="3:3" x14ac:dyDescent="0.25">
      <c r="C336" s="25"/>
    </row>
    <row r="337" spans="3:3" x14ac:dyDescent="0.25">
      <c r="C337" s="25"/>
    </row>
    <row r="338" spans="3:3" x14ac:dyDescent="0.25">
      <c r="C338" s="25"/>
    </row>
    <row r="339" spans="3:3" x14ac:dyDescent="0.25">
      <c r="C339" s="25"/>
    </row>
    <row r="340" spans="3:3" x14ac:dyDescent="0.25">
      <c r="C340" s="25"/>
    </row>
    <row r="341" spans="3:3" x14ac:dyDescent="0.25">
      <c r="C341" s="25"/>
    </row>
    <row r="342" spans="3:3" x14ac:dyDescent="0.25">
      <c r="C342" s="25"/>
    </row>
    <row r="343" spans="3:3" x14ac:dyDescent="0.25">
      <c r="C343" s="25"/>
    </row>
    <row r="344" spans="3:3" x14ac:dyDescent="0.25">
      <c r="C344" s="25"/>
    </row>
    <row r="345" spans="3:3" x14ac:dyDescent="0.25">
      <c r="C345" s="25"/>
    </row>
    <row r="346" spans="3:3" x14ac:dyDescent="0.25">
      <c r="C346" s="25"/>
    </row>
    <row r="347" spans="3:3" x14ac:dyDescent="0.25">
      <c r="C347" s="25"/>
    </row>
    <row r="348" spans="3:3" x14ac:dyDescent="0.25">
      <c r="C348" s="25"/>
    </row>
    <row r="349" spans="3:3" x14ac:dyDescent="0.25">
      <c r="C349" s="25"/>
    </row>
    <row r="350" spans="3:3" x14ac:dyDescent="0.25">
      <c r="C350" s="25"/>
    </row>
    <row r="351" spans="3:3" x14ac:dyDescent="0.25">
      <c r="C351" s="25"/>
    </row>
    <row r="352" spans="3:3" x14ac:dyDescent="0.25">
      <c r="C352" s="25"/>
    </row>
    <row r="353" spans="3:3" x14ac:dyDescent="0.25">
      <c r="C353" s="25"/>
    </row>
    <row r="354" spans="3:3" x14ac:dyDescent="0.25">
      <c r="C354" s="25"/>
    </row>
    <row r="355" spans="3:3" x14ac:dyDescent="0.25">
      <c r="C355" s="25"/>
    </row>
    <row r="356" spans="3:3" x14ac:dyDescent="0.25">
      <c r="C356" s="25"/>
    </row>
    <row r="357" spans="3:3" x14ac:dyDescent="0.25">
      <c r="C357" s="25"/>
    </row>
    <row r="358" spans="3:3" x14ac:dyDescent="0.25">
      <c r="C358" s="25"/>
    </row>
    <row r="359" spans="3:3" x14ac:dyDescent="0.25">
      <c r="C359" s="25"/>
    </row>
    <row r="360" spans="3:3" x14ac:dyDescent="0.25">
      <c r="C360" s="25"/>
    </row>
    <row r="361" spans="3:3" x14ac:dyDescent="0.25">
      <c r="C361" s="25"/>
    </row>
    <row r="362" spans="3:3" x14ac:dyDescent="0.25">
      <c r="C362" s="25"/>
    </row>
    <row r="363" spans="3:3" x14ac:dyDescent="0.25">
      <c r="C363" s="25"/>
    </row>
    <row r="364" spans="3:3" x14ac:dyDescent="0.25">
      <c r="C364" s="25"/>
    </row>
    <row r="365" spans="3:3" x14ac:dyDescent="0.25">
      <c r="C365" s="25"/>
    </row>
    <row r="366" spans="3:3" x14ac:dyDescent="0.25">
      <c r="C366" s="25"/>
    </row>
    <row r="367" spans="3:3" x14ac:dyDescent="0.25">
      <c r="C367" s="25"/>
    </row>
    <row r="368" spans="3:3" x14ac:dyDescent="0.25">
      <c r="C368" s="25"/>
    </row>
    <row r="369" spans="3:3" x14ac:dyDescent="0.25">
      <c r="C369" s="25"/>
    </row>
    <row r="370" spans="3:3" x14ac:dyDescent="0.25">
      <c r="C370" s="25"/>
    </row>
    <row r="371" spans="3:3" x14ac:dyDescent="0.25">
      <c r="C371" s="25"/>
    </row>
    <row r="372" spans="3:3" x14ac:dyDescent="0.25">
      <c r="C372" s="25"/>
    </row>
    <row r="373" spans="3:3" x14ac:dyDescent="0.25">
      <c r="C373" s="25"/>
    </row>
    <row r="374" spans="3:3" x14ac:dyDescent="0.25">
      <c r="C374" s="25"/>
    </row>
    <row r="375" spans="3:3" x14ac:dyDescent="0.25">
      <c r="C375" s="25"/>
    </row>
    <row r="376" spans="3:3" x14ac:dyDescent="0.25">
      <c r="C376" s="25"/>
    </row>
    <row r="377" spans="3:3" x14ac:dyDescent="0.25">
      <c r="C377" s="25"/>
    </row>
    <row r="378" spans="3:3" x14ac:dyDescent="0.25">
      <c r="C378" s="25"/>
    </row>
    <row r="379" spans="3:3" x14ac:dyDescent="0.25">
      <c r="C379" s="25"/>
    </row>
    <row r="380" spans="3:3" x14ac:dyDescent="0.25">
      <c r="C380" s="25"/>
    </row>
    <row r="381" spans="3:3" x14ac:dyDescent="0.25">
      <c r="C381" s="25"/>
    </row>
    <row r="382" spans="3:3" x14ac:dyDescent="0.25">
      <c r="C382" s="25"/>
    </row>
    <row r="383" spans="3:3" x14ac:dyDescent="0.25">
      <c r="C383" s="25"/>
    </row>
    <row r="384" spans="3:3" x14ac:dyDescent="0.25">
      <c r="C384" s="25"/>
    </row>
    <row r="385" spans="3:3" x14ac:dyDescent="0.25">
      <c r="C385" s="25"/>
    </row>
    <row r="386" spans="3:3" x14ac:dyDescent="0.25">
      <c r="C386" s="25"/>
    </row>
    <row r="387" spans="3:3" x14ac:dyDescent="0.25">
      <c r="C387" s="25"/>
    </row>
    <row r="388" spans="3:3" x14ac:dyDescent="0.25">
      <c r="C388" s="25"/>
    </row>
    <row r="389" spans="3:3" x14ac:dyDescent="0.25">
      <c r="C389" s="25"/>
    </row>
    <row r="390" spans="3:3" x14ac:dyDescent="0.25">
      <c r="C390" s="25"/>
    </row>
    <row r="391" spans="3:3" x14ac:dyDescent="0.25">
      <c r="C391" s="25"/>
    </row>
    <row r="392" spans="3:3" x14ac:dyDescent="0.25">
      <c r="C392" s="25"/>
    </row>
    <row r="393" spans="3:3" x14ac:dyDescent="0.25">
      <c r="C393" s="25"/>
    </row>
    <row r="394" spans="3:3" x14ac:dyDescent="0.25">
      <c r="C394" s="25"/>
    </row>
    <row r="395" spans="3:3" x14ac:dyDescent="0.25">
      <c r="C395" s="25"/>
    </row>
    <row r="396" spans="3:3" x14ac:dyDescent="0.25">
      <c r="C396" s="25"/>
    </row>
    <row r="397" spans="3:3" x14ac:dyDescent="0.25">
      <c r="C397" s="25"/>
    </row>
    <row r="398" spans="3:3" x14ac:dyDescent="0.25">
      <c r="C398" s="25"/>
    </row>
    <row r="399" spans="3:3" x14ac:dyDescent="0.25">
      <c r="C399" s="25"/>
    </row>
    <row r="400" spans="3:3" x14ac:dyDescent="0.25">
      <c r="C400" s="25"/>
    </row>
    <row r="401" spans="3:3" x14ac:dyDescent="0.25">
      <c r="C401" s="25"/>
    </row>
    <row r="402" spans="3:3" x14ac:dyDescent="0.25">
      <c r="C402" s="25"/>
    </row>
    <row r="403" spans="3:3" x14ac:dyDescent="0.25">
      <c r="C403" s="25"/>
    </row>
    <row r="404" spans="3:3" x14ac:dyDescent="0.25">
      <c r="C404" s="25"/>
    </row>
    <row r="405" spans="3:3" x14ac:dyDescent="0.25">
      <c r="C405" s="25"/>
    </row>
    <row r="406" spans="3:3" x14ac:dyDescent="0.25">
      <c r="C406" s="25"/>
    </row>
    <row r="407" spans="3:3" x14ac:dyDescent="0.25">
      <c r="C407" s="25"/>
    </row>
    <row r="408" spans="3:3" x14ac:dyDescent="0.25">
      <c r="C408" s="25"/>
    </row>
    <row r="409" spans="3:3" x14ac:dyDescent="0.25">
      <c r="C409" s="25"/>
    </row>
    <row r="410" spans="3:3" x14ac:dyDescent="0.25">
      <c r="C410" s="25"/>
    </row>
    <row r="411" spans="3:3" x14ac:dyDescent="0.25">
      <c r="C411" s="25"/>
    </row>
    <row r="412" spans="3:3" x14ac:dyDescent="0.25">
      <c r="C412" s="25"/>
    </row>
    <row r="413" spans="3:3" x14ac:dyDescent="0.25">
      <c r="C413" s="25"/>
    </row>
    <row r="414" spans="3:3" x14ac:dyDescent="0.25">
      <c r="C414" s="25"/>
    </row>
    <row r="415" spans="3:3" x14ac:dyDescent="0.25">
      <c r="C415" s="25"/>
    </row>
    <row r="416" spans="3:3" x14ac:dyDescent="0.25">
      <c r="C416" s="25"/>
    </row>
    <row r="417" spans="3:3" x14ac:dyDescent="0.25">
      <c r="C417" s="25"/>
    </row>
    <row r="418" spans="3:3" x14ac:dyDescent="0.25">
      <c r="C418" s="25"/>
    </row>
    <row r="419" spans="3:3" x14ac:dyDescent="0.25">
      <c r="C419" s="25"/>
    </row>
    <row r="420" spans="3:3" x14ac:dyDescent="0.25">
      <c r="C420" s="25"/>
    </row>
    <row r="421" spans="3:3" x14ac:dyDescent="0.25">
      <c r="C421" s="25"/>
    </row>
    <row r="422" spans="3:3" x14ac:dyDescent="0.25">
      <c r="C422" s="25"/>
    </row>
    <row r="423" spans="3:3" x14ac:dyDescent="0.25">
      <c r="C423" s="25"/>
    </row>
    <row r="424" spans="3:3" x14ac:dyDescent="0.25">
      <c r="C424" s="25"/>
    </row>
    <row r="425" spans="3:3" x14ac:dyDescent="0.25">
      <c r="C425" s="25"/>
    </row>
    <row r="426" spans="3:3" x14ac:dyDescent="0.25">
      <c r="C426" s="25"/>
    </row>
    <row r="427" spans="3:3" x14ac:dyDescent="0.25">
      <c r="C427" s="25"/>
    </row>
    <row r="428" spans="3:3" x14ac:dyDescent="0.25">
      <c r="C428" s="25"/>
    </row>
    <row r="429" spans="3:3" x14ac:dyDescent="0.25">
      <c r="C429" s="25"/>
    </row>
    <row r="430" spans="3:3" x14ac:dyDescent="0.25">
      <c r="C430" s="25"/>
    </row>
    <row r="431" spans="3:3" x14ac:dyDescent="0.25">
      <c r="C431" s="25"/>
    </row>
    <row r="432" spans="3:3" x14ac:dyDescent="0.25">
      <c r="C432" s="25"/>
    </row>
    <row r="433" spans="3:3" x14ac:dyDescent="0.25">
      <c r="C433" s="25"/>
    </row>
    <row r="434" spans="3:3" x14ac:dyDescent="0.25">
      <c r="C434" s="25"/>
    </row>
    <row r="435" spans="3:3" x14ac:dyDescent="0.25">
      <c r="C435" s="25"/>
    </row>
    <row r="436" spans="3:3" x14ac:dyDescent="0.25">
      <c r="C436" s="25"/>
    </row>
    <row r="437" spans="3:3" x14ac:dyDescent="0.25">
      <c r="C437" s="25"/>
    </row>
    <row r="438" spans="3:3" x14ac:dyDescent="0.25">
      <c r="C438" s="25"/>
    </row>
    <row r="439" spans="3:3" x14ac:dyDescent="0.25">
      <c r="C439" s="25"/>
    </row>
    <row r="440" spans="3:3" x14ac:dyDescent="0.25">
      <c r="C440" s="25"/>
    </row>
    <row r="441" spans="3:3" x14ac:dyDescent="0.25">
      <c r="C441" s="25"/>
    </row>
    <row r="442" spans="3:3" x14ac:dyDescent="0.25">
      <c r="C442" s="25"/>
    </row>
    <row r="443" spans="3:3" x14ac:dyDescent="0.25">
      <c r="C443" s="25"/>
    </row>
    <row r="444" spans="3:3" x14ac:dyDescent="0.25">
      <c r="C444" s="25"/>
    </row>
    <row r="445" spans="3:3" x14ac:dyDescent="0.25">
      <c r="C445" s="25"/>
    </row>
    <row r="446" spans="3:3" x14ac:dyDescent="0.25">
      <c r="C446" s="25"/>
    </row>
    <row r="447" spans="3:3" x14ac:dyDescent="0.25">
      <c r="C447" s="25"/>
    </row>
    <row r="448" spans="3:3" x14ac:dyDescent="0.25">
      <c r="C448" s="25"/>
    </row>
    <row r="449" spans="3:3" x14ac:dyDescent="0.25">
      <c r="C449" s="25"/>
    </row>
    <row r="450" spans="3:3" x14ac:dyDescent="0.25">
      <c r="C450" s="25"/>
    </row>
    <row r="451" spans="3:3" x14ac:dyDescent="0.25">
      <c r="C451" s="25"/>
    </row>
    <row r="452" spans="3:3" x14ac:dyDescent="0.25">
      <c r="C452" s="25"/>
    </row>
    <row r="453" spans="3:3" x14ac:dyDescent="0.25">
      <c r="C453" s="25"/>
    </row>
    <row r="454" spans="3:3" x14ac:dyDescent="0.25">
      <c r="C454" s="25"/>
    </row>
    <row r="455" spans="3:3" x14ac:dyDescent="0.25">
      <c r="C455" s="25"/>
    </row>
    <row r="456" spans="3:3" x14ac:dyDescent="0.25">
      <c r="C456" s="25"/>
    </row>
    <row r="457" spans="3:3" x14ac:dyDescent="0.25">
      <c r="C457" s="25"/>
    </row>
    <row r="458" spans="3:3" x14ac:dyDescent="0.25">
      <c r="C458" s="25"/>
    </row>
    <row r="459" spans="3:3" x14ac:dyDescent="0.25">
      <c r="C459" s="25"/>
    </row>
    <row r="460" spans="3:3" x14ac:dyDescent="0.25">
      <c r="C460" s="25"/>
    </row>
    <row r="461" spans="3:3" x14ac:dyDescent="0.25">
      <c r="C461" s="25"/>
    </row>
    <row r="462" spans="3:3" x14ac:dyDescent="0.25">
      <c r="C462" s="25"/>
    </row>
    <row r="463" spans="3:3" x14ac:dyDescent="0.25">
      <c r="C463" s="25"/>
    </row>
    <row r="464" spans="3:3" x14ac:dyDescent="0.25">
      <c r="C464" s="25"/>
    </row>
    <row r="465" spans="3:3" x14ac:dyDescent="0.25">
      <c r="C465" s="25"/>
    </row>
    <row r="466" spans="3:3" x14ac:dyDescent="0.25">
      <c r="C466" s="25"/>
    </row>
    <row r="467" spans="3:3" x14ac:dyDescent="0.25">
      <c r="C467" s="25"/>
    </row>
    <row r="468" spans="3:3" x14ac:dyDescent="0.25">
      <c r="C468" s="25"/>
    </row>
    <row r="469" spans="3:3" x14ac:dyDescent="0.25">
      <c r="C469" s="25"/>
    </row>
    <row r="470" spans="3:3" x14ac:dyDescent="0.25">
      <c r="C470" s="25"/>
    </row>
    <row r="471" spans="3:3" x14ac:dyDescent="0.25">
      <c r="C471" s="25"/>
    </row>
    <row r="472" spans="3:3" x14ac:dyDescent="0.25">
      <c r="C472" s="25"/>
    </row>
    <row r="473" spans="3:3" x14ac:dyDescent="0.25">
      <c r="C473" s="25"/>
    </row>
    <row r="474" spans="3:3" x14ac:dyDescent="0.25">
      <c r="C474" s="25"/>
    </row>
    <row r="475" spans="3:3" x14ac:dyDescent="0.25">
      <c r="C475" s="25"/>
    </row>
    <row r="476" spans="3:3" x14ac:dyDescent="0.25">
      <c r="C476" s="25"/>
    </row>
    <row r="477" spans="3:3" x14ac:dyDescent="0.25">
      <c r="C477" s="25"/>
    </row>
    <row r="478" spans="3:3" x14ac:dyDescent="0.25">
      <c r="C478" s="25"/>
    </row>
    <row r="479" spans="3:3" x14ac:dyDescent="0.25">
      <c r="C479" s="25"/>
    </row>
    <row r="480" spans="3:3" x14ac:dyDescent="0.25">
      <c r="C480" s="25"/>
    </row>
    <row r="481" spans="3:3" x14ac:dyDescent="0.25">
      <c r="C481" s="25"/>
    </row>
    <row r="482" spans="3:3" x14ac:dyDescent="0.25">
      <c r="C482" s="25"/>
    </row>
    <row r="483" spans="3:3" x14ac:dyDescent="0.25">
      <c r="C483" s="25"/>
    </row>
    <row r="484" spans="3:3" x14ac:dyDescent="0.25">
      <c r="C484" s="25"/>
    </row>
    <row r="485" spans="3:3" x14ac:dyDescent="0.25">
      <c r="C485" s="25"/>
    </row>
    <row r="486" spans="3:3" x14ac:dyDescent="0.25">
      <c r="C486" s="25"/>
    </row>
    <row r="487" spans="3:3" x14ac:dyDescent="0.25">
      <c r="C487" s="25"/>
    </row>
    <row r="488" spans="3:3" x14ac:dyDescent="0.25">
      <c r="C488" s="25"/>
    </row>
    <row r="489" spans="3:3" x14ac:dyDescent="0.25">
      <c r="C489" s="25"/>
    </row>
    <row r="490" spans="3:3" x14ac:dyDescent="0.25">
      <c r="C490" s="25"/>
    </row>
    <row r="491" spans="3:3" x14ac:dyDescent="0.25">
      <c r="C491" s="25"/>
    </row>
    <row r="492" spans="3:3" x14ac:dyDescent="0.25">
      <c r="C492" s="25"/>
    </row>
    <row r="493" spans="3:3" x14ac:dyDescent="0.25">
      <c r="C493" s="25"/>
    </row>
    <row r="494" spans="3:3" x14ac:dyDescent="0.25">
      <c r="C494" s="25"/>
    </row>
    <row r="495" spans="3:3" x14ac:dyDescent="0.25">
      <c r="C495" s="25"/>
    </row>
    <row r="496" spans="3:3" x14ac:dyDescent="0.25">
      <c r="C496" s="25"/>
    </row>
    <row r="497" spans="3:3" x14ac:dyDescent="0.25">
      <c r="C497" s="25"/>
    </row>
    <row r="498" spans="3:3" x14ac:dyDescent="0.25">
      <c r="C498" s="25"/>
    </row>
    <row r="499" spans="3:3" x14ac:dyDescent="0.25">
      <c r="C499" s="25"/>
    </row>
    <row r="500" spans="3:3" x14ac:dyDescent="0.25">
      <c r="C500" s="25"/>
    </row>
    <row r="501" spans="3:3" x14ac:dyDescent="0.25">
      <c r="C501" s="25"/>
    </row>
    <row r="502" spans="3:3" x14ac:dyDescent="0.25">
      <c r="C502" s="25"/>
    </row>
    <row r="503" spans="3:3" x14ac:dyDescent="0.25">
      <c r="C503" s="25"/>
    </row>
    <row r="504" spans="3:3" x14ac:dyDescent="0.25">
      <c r="C504" s="25"/>
    </row>
    <row r="505" spans="3:3" x14ac:dyDescent="0.25">
      <c r="C505" s="25"/>
    </row>
    <row r="506" spans="3:3" x14ac:dyDescent="0.25">
      <c r="C506" s="25"/>
    </row>
    <row r="507" spans="3:3" x14ac:dyDescent="0.25">
      <c r="C507" s="25"/>
    </row>
    <row r="508" spans="3:3" x14ac:dyDescent="0.25">
      <c r="C508" s="25"/>
    </row>
    <row r="509" spans="3:3" x14ac:dyDescent="0.25">
      <c r="C509" s="25"/>
    </row>
    <row r="510" spans="3:3" x14ac:dyDescent="0.25">
      <c r="C510" s="25"/>
    </row>
    <row r="511" spans="3:3" x14ac:dyDescent="0.25">
      <c r="C511" s="25"/>
    </row>
    <row r="512" spans="3:3" x14ac:dyDescent="0.25">
      <c r="C512" s="25"/>
    </row>
    <row r="513" spans="3:3" x14ac:dyDescent="0.25">
      <c r="C513" s="25"/>
    </row>
    <row r="514" spans="3:3" x14ac:dyDescent="0.25">
      <c r="C514" s="25"/>
    </row>
    <row r="515" spans="3:3" x14ac:dyDescent="0.25">
      <c r="C515" s="25"/>
    </row>
    <row r="516" spans="3:3" x14ac:dyDescent="0.25">
      <c r="C516" s="25"/>
    </row>
    <row r="517" spans="3:3" x14ac:dyDescent="0.25">
      <c r="C517" s="25"/>
    </row>
    <row r="518" spans="3:3" x14ac:dyDescent="0.25">
      <c r="C518" s="25"/>
    </row>
    <row r="519" spans="3:3" x14ac:dyDescent="0.25">
      <c r="C519" s="25"/>
    </row>
    <row r="520" spans="3:3" x14ac:dyDescent="0.25">
      <c r="C520" s="25"/>
    </row>
    <row r="521" spans="3:3" x14ac:dyDescent="0.25">
      <c r="C521" s="25"/>
    </row>
    <row r="522" spans="3:3" x14ac:dyDescent="0.25">
      <c r="C522" s="25"/>
    </row>
    <row r="523" spans="3:3" x14ac:dyDescent="0.25">
      <c r="C523" s="25"/>
    </row>
    <row r="524" spans="3:3" x14ac:dyDescent="0.25">
      <c r="C524" s="25"/>
    </row>
    <row r="525" spans="3:3" x14ac:dyDescent="0.25">
      <c r="C525" s="25"/>
    </row>
    <row r="526" spans="3:3" x14ac:dyDescent="0.25">
      <c r="C526" s="25"/>
    </row>
    <row r="527" spans="3:3" x14ac:dyDescent="0.25">
      <c r="C527" s="25"/>
    </row>
    <row r="528" spans="3:3" x14ac:dyDescent="0.25">
      <c r="C528" s="25"/>
    </row>
    <row r="529" spans="3:3" x14ac:dyDescent="0.25">
      <c r="C529" s="25"/>
    </row>
    <row r="530" spans="3:3" x14ac:dyDescent="0.25">
      <c r="C530" s="25"/>
    </row>
    <row r="531" spans="3:3" x14ac:dyDescent="0.25">
      <c r="C531" s="25"/>
    </row>
    <row r="532" spans="3:3" x14ac:dyDescent="0.25">
      <c r="C532" s="25"/>
    </row>
    <row r="533" spans="3:3" x14ac:dyDescent="0.25">
      <c r="C533" s="25"/>
    </row>
    <row r="534" spans="3:3" x14ac:dyDescent="0.25">
      <c r="C534" s="25"/>
    </row>
    <row r="535" spans="3:3" x14ac:dyDescent="0.25">
      <c r="C535" s="25"/>
    </row>
    <row r="536" spans="3:3" x14ac:dyDescent="0.25">
      <c r="C536" s="25"/>
    </row>
    <row r="537" spans="3:3" x14ac:dyDescent="0.25">
      <c r="C537" s="25"/>
    </row>
    <row r="538" spans="3:3" x14ac:dyDescent="0.25">
      <c r="C538" s="25"/>
    </row>
    <row r="539" spans="3:3" x14ac:dyDescent="0.25">
      <c r="C539" s="25"/>
    </row>
    <row r="540" spans="3:3" x14ac:dyDescent="0.25">
      <c r="C540" s="25"/>
    </row>
    <row r="541" spans="3:3" x14ac:dyDescent="0.25">
      <c r="C541" s="25"/>
    </row>
    <row r="542" spans="3:3" x14ac:dyDescent="0.25">
      <c r="C542" s="25"/>
    </row>
    <row r="543" spans="3:3" x14ac:dyDescent="0.25">
      <c r="C543" s="25"/>
    </row>
    <row r="544" spans="3:3" x14ac:dyDescent="0.25">
      <c r="C544" s="25"/>
    </row>
    <row r="545" spans="3:3" x14ac:dyDescent="0.25">
      <c r="C545" s="25"/>
    </row>
    <row r="546" spans="3:3" x14ac:dyDescent="0.25">
      <c r="C546" s="25"/>
    </row>
    <row r="547" spans="3:3" x14ac:dyDescent="0.25">
      <c r="C547" s="25"/>
    </row>
    <row r="548" spans="3:3" x14ac:dyDescent="0.25">
      <c r="C548" s="25"/>
    </row>
    <row r="549" spans="3:3" x14ac:dyDescent="0.25">
      <c r="C549" s="25"/>
    </row>
    <row r="550" spans="3:3" x14ac:dyDescent="0.25">
      <c r="C550" s="25"/>
    </row>
    <row r="551" spans="3:3" x14ac:dyDescent="0.25">
      <c r="C551" s="25"/>
    </row>
    <row r="552" spans="3:3" x14ac:dyDescent="0.25">
      <c r="C552" s="25"/>
    </row>
    <row r="553" spans="3:3" x14ac:dyDescent="0.25">
      <c r="C553" s="25"/>
    </row>
    <row r="554" spans="3:3" x14ac:dyDescent="0.25">
      <c r="C554" s="25"/>
    </row>
    <row r="555" spans="3:3" x14ac:dyDescent="0.25">
      <c r="C555" s="25"/>
    </row>
    <row r="556" spans="3:3" x14ac:dyDescent="0.25">
      <c r="C556" s="25"/>
    </row>
    <row r="557" spans="3:3" x14ac:dyDescent="0.25">
      <c r="C557" s="25"/>
    </row>
    <row r="558" spans="3:3" x14ac:dyDescent="0.25">
      <c r="C558" s="25"/>
    </row>
    <row r="559" spans="3:3" x14ac:dyDescent="0.25">
      <c r="C559" s="25"/>
    </row>
    <row r="560" spans="3:3" x14ac:dyDescent="0.25">
      <c r="C560" s="25"/>
    </row>
    <row r="561" spans="3:3" x14ac:dyDescent="0.25">
      <c r="C561" s="25"/>
    </row>
    <row r="562" spans="3:3" x14ac:dyDescent="0.25">
      <c r="C562" s="25"/>
    </row>
    <row r="563" spans="3:3" x14ac:dyDescent="0.25">
      <c r="C563" s="25"/>
    </row>
    <row r="564" spans="3:3" x14ac:dyDescent="0.25">
      <c r="C564" s="25"/>
    </row>
    <row r="565" spans="3:3" x14ac:dyDescent="0.25">
      <c r="C565" s="25"/>
    </row>
    <row r="566" spans="3:3" x14ac:dyDescent="0.25">
      <c r="C566" s="25"/>
    </row>
    <row r="567" spans="3:3" x14ac:dyDescent="0.25">
      <c r="C567" s="25"/>
    </row>
    <row r="568" spans="3:3" x14ac:dyDescent="0.25">
      <c r="C568" s="25"/>
    </row>
    <row r="569" spans="3:3" x14ac:dyDescent="0.25">
      <c r="C569" s="25"/>
    </row>
    <row r="570" spans="3:3" x14ac:dyDescent="0.25">
      <c r="C570" s="25"/>
    </row>
    <row r="571" spans="3:3" x14ac:dyDescent="0.25">
      <c r="C571" s="25"/>
    </row>
    <row r="572" spans="3:3" x14ac:dyDescent="0.25">
      <c r="C572" s="25"/>
    </row>
    <row r="573" spans="3:3" x14ac:dyDescent="0.25">
      <c r="C573" s="25"/>
    </row>
    <row r="574" spans="3:3" x14ac:dyDescent="0.25">
      <c r="C574" s="25"/>
    </row>
    <row r="575" spans="3:3" x14ac:dyDescent="0.25">
      <c r="C575" s="25"/>
    </row>
    <row r="576" spans="3:3" x14ac:dyDescent="0.25">
      <c r="C576" s="25"/>
    </row>
    <row r="577" spans="3:3" x14ac:dyDescent="0.25">
      <c r="C577" s="25"/>
    </row>
    <row r="578" spans="3:3" x14ac:dyDescent="0.25">
      <c r="C578" s="25"/>
    </row>
    <row r="579" spans="3:3" x14ac:dyDescent="0.25">
      <c r="C579" s="25"/>
    </row>
    <row r="580" spans="3:3" x14ac:dyDescent="0.25">
      <c r="C580" s="25"/>
    </row>
    <row r="581" spans="3:3" x14ac:dyDescent="0.25">
      <c r="C581" s="25"/>
    </row>
    <row r="582" spans="3:3" x14ac:dyDescent="0.25">
      <c r="C582" s="25"/>
    </row>
    <row r="583" spans="3:3" x14ac:dyDescent="0.25">
      <c r="C583" s="25"/>
    </row>
    <row r="584" spans="3:3" x14ac:dyDescent="0.25">
      <c r="C584" s="25"/>
    </row>
    <row r="585" spans="3:3" x14ac:dyDescent="0.25">
      <c r="C585" s="25"/>
    </row>
    <row r="586" spans="3:3" x14ac:dyDescent="0.25">
      <c r="C586" s="25"/>
    </row>
    <row r="587" spans="3:3" x14ac:dyDescent="0.25">
      <c r="C587" s="25"/>
    </row>
    <row r="588" spans="3:3" x14ac:dyDescent="0.25">
      <c r="C588" s="25"/>
    </row>
    <row r="589" spans="3:3" x14ac:dyDescent="0.25">
      <c r="C589" s="25"/>
    </row>
    <row r="590" spans="3:3" x14ac:dyDescent="0.25">
      <c r="C590" s="25"/>
    </row>
    <row r="591" spans="3:3" x14ac:dyDescent="0.25">
      <c r="C591" s="25"/>
    </row>
    <row r="592" spans="3:3" x14ac:dyDescent="0.25">
      <c r="C592" s="25"/>
    </row>
    <row r="593" spans="3:3" x14ac:dyDescent="0.25">
      <c r="C593" s="25"/>
    </row>
    <row r="594" spans="3:3" x14ac:dyDescent="0.25">
      <c r="C594" s="25"/>
    </row>
    <row r="595" spans="3:3" x14ac:dyDescent="0.25">
      <c r="C595" s="25"/>
    </row>
    <row r="596" spans="3:3" x14ac:dyDescent="0.25">
      <c r="C596" s="25"/>
    </row>
    <row r="597" spans="3:3" x14ac:dyDescent="0.25">
      <c r="C597" s="25"/>
    </row>
    <row r="598" spans="3:3" x14ac:dyDescent="0.25">
      <c r="C598" s="25"/>
    </row>
  </sheetData>
  <mergeCells count="3">
    <mergeCell ref="C5:C6"/>
    <mergeCell ref="E3:K3"/>
    <mergeCell ref="C7:C8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Acolhimento</vt:lpstr>
      <vt:lpstr>Retalhista</vt:lpstr>
      <vt:lpstr>Grossista</vt:lpstr>
      <vt:lpstr>Gráfico Retalhista</vt:lpstr>
      <vt:lpstr>Gráfico Grossista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2003-05-21T20:08:20Z</dcterms:created>
  <dcterms:modified xsi:type="dcterms:W3CDTF">2018-09-02T14:13:52Z</dcterms:modified>
</cp:coreProperties>
</file>